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1200" windowWidth="11865" windowHeight="10500" tabRatio="300"/>
  </bookViews>
  <sheets>
    <sheet name="Прод. прилож" sheetId="13" r:id="rId1"/>
    <sheet name="Изменения" sheetId="14" r:id="rId2"/>
  </sheets>
  <definedNames>
    <definedName name="_xlnm._FilterDatabase" localSheetId="0" hidden="1">'Прод. прилож'!$A$663:$IV$750</definedName>
    <definedName name="_xlnm.Print_Titles" localSheetId="0">'Прод. прилож'!$6:$6</definedName>
    <definedName name="мп" localSheetId="0">#REF!</definedName>
    <definedName name="мп">#REF!</definedName>
    <definedName name="_xlnm.Print_Area" localSheetId="0">'Прод. прилож'!$A$1:$S$821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44525"/>
  <customWorkbookViews>
    <customWorkbookView name="Gorbachev - Личное представление" guid="{9872BAE3-55C4-497B-A21D-C80B61179128}" mergeInterval="0" personalView="1" maximized="1" xWindow="1" yWindow="1" windowWidth="1916" windowHeight="859" tabRatio="897" activeSheetId="1"/>
  </customWorkbookViews>
</workbook>
</file>

<file path=xl/calcChain.xml><?xml version="1.0" encoding="utf-8"?>
<calcChain xmlns="http://schemas.openxmlformats.org/spreadsheetml/2006/main">
  <c r="S562" i="13" l="1"/>
  <c r="R562" i="13"/>
  <c r="Q562" i="13"/>
  <c r="P562" i="13"/>
  <c r="O562" i="13"/>
  <c r="N562" i="13"/>
  <c r="M562" i="13"/>
  <c r="L562" i="13"/>
  <c r="K562" i="13"/>
  <c r="J562" i="13"/>
  <c r="I562" i="13"/>
  <c r="H562" i="13"/>
  <c r="G562" i="13"/>
  <c r="F562" i="13"/>
  <c r="E562" i="13"/>
  <c r="D569" i="13"/>
  <c r="D730" i="13"/>
  <c r="D711" i="13"/>
  <c r="D422" i="13"/>
  <c r="D716" i="13"/>
  <c r="D704" i="13"/>
  <c r="D679" i="13"/>
  <c r="D614" i="13" l="1"/>
  <c r="D613" i="13" s="1"/>
  <c r="S613" i="13"/>
  <c r="R613" i="13"/>
  <c r="Q613" i="13"/>
  <c r="P613" i="13"/>
  <c r="O613" i="13"/>
  <c r="N613" i="13"/>
  <c r="M613" i="13"/>
  <c r="L613" i="13"/>
  <c r="K613" i="13"/>
  <c r="J613" i="13"/>
  <c r="I613" i="13"/>
  <c r="H613" i="13"/>
  <c r="G613" i="13"/>
  <c r="F613" i="13"/>
  <c r="E613" i="13"/>
  <c r="S644" i="13"/>
  <c r="R644" i="13"/>
  <c r="Q644" i="13"/>
  <c r="P644" i="13"/>
  <c r="O644" i="13"/>
  <c r="N644" i="13"/>
  <c r="M644" i="13"/>
  <c r="L644" i="13"/>
  <c r="K644" i="13"/>
  <c r="J644" i="13"/>
  <c r="I644" i="13"/>
  <c r="H644" i="13"/>
  <c r="G644" i="13"/>
  <c r="F644" i="13"/>
  <c r="E644" i="13"/>
  <c r="D646" i="13"/>
  <c r="S576" i="13"/>
  <c r="R576" i="13"/>
  <c r="Q576" i="13"/>
  <c r="P576" i="13"/>
  <c r="O576" i="13"/>
  <c r="N576" i="13"/>
  <c r="M576" i="13"/>
  <c r="L576" i="13"/>
  <c r="K576" i="13"/>
  <c r="J576" i="13"/>
  <c r="I576" i="13"/>
  <c r="H576" i="13"/>
  <c r="G576" i="13"/>
  <c r="F576" i="13"/>
  <c r="E576" i="13"/>
  <c r="D577" i="13"/>
  <c r="S776" i="13"/>
  <c r="R776" i="13"/>
  <c r="Q776" i="13"/>
  <c r="P776" i="13"/>
  <c r="O776" i="13"/>
  <c r="N776" i="13"/>
  <c r="M776" i="13"/>
  <c r="L776" i="13"/>
  <c r="K776" i="13"/>
  <c r="J776" i="13"/>
  <c r="I776" i="13"/>
  <c r="H776" i="13"/>
  <c r="G776" i="13"/>
  <c r="F776" i="13"/>
  <c r="E776" i="13"/>
  <c r="D777" i="13"/>
  <c r="D776" i="13" s="1"/>
  <c r="S756" i="13"/>
  <c r="R756" i="13"/>
  <c r="Q756" i="13"/>
  <c r="P756" i="13"/>
  <c r="O756" i="13"/>
  <c r="N756" i="13"/>
  <c r="M756" i="13"/>
  <c r="L756" i="13"/>
  <c r="K756" i="13"/>
  <c r="J756" i="13"/>
  <c r="I756" i="13"/>
  <c r="H756" i="13"/>
  <c r="G756" i="13"/>
  <c r="F756" i="13"/>
  <c r="E756" i="13"/>
  <c r="D757" i="13"/>
  <c r="D756" i="13" s="1"/>
  <c r="D758" i="13"/>
  <c r="S559" i="13"/>
  <c r="R559" i="13"/>
  <c r="Q559" i="13"/>
  <c r="P559" i="13"/>
  <c r="O559" i="13"/>
  <c r="N559" i="13"/>
  <c r="M559" i="13"/>
  <c r="L559" i="13"/>
  <c r="K559" i="13"/>
  <c r="J559" i="13"/>
  <c r="I559" i="13"/>
  <c r="H559" i="13"/>
  <c r="G559" i="13"/>
  <c r="F559" i="13"/>
  <c r="E559" i="13"/>
  <c r="D561" i="13"/>
  <c r="D571" i="13"/>
  <c r="D570" i="13" s="1"/>
  <c r="S570" i="13"/>
  <c r="R570" i="13"/>
  <c r="Q570" i="13"/>
  <c r="P570" i="13"/>
  <c r="O570" i="13"/>
  <c r="N570" i="13"/>
  <c r="M570" i="13"/>
  <c r="L570" i="13"/>
  <c r="K570" i="13"/>
  <c r="J570" i="13"/>
  <c r="I570" i="13"/>
  <c r="H570" i="13"/>
  <c r="G570" i="13"/>
  <c r="F570" i="13"/>
  <c r="E570" i="13"/>
  <c r="S572" i="13"/>
  <c r="R572" i="13"/>
  <c r="Q572" i="13"/>
  <c r="P572" i="13"/>
  <c r="O572" i="13"/>
  <c r="N572" i="13"/>
  <c r="M572" i="13"/>
  <c r="L572" i="13"/>
  <c r="K572" i="13"/>
  <c r="J572" i="13"/>
  <c r="I572" i="13"/>
  <c r="H572" i="13"/>
  <c r="G572" i="13"/>
  <c r="F572" i="13"/>
  <c r="E572" i="13"/>
  <c r="D573" i="13"/>
  <c r="D572" i="13" s="1"/>
  <c r="D587" i="13"/>
  <c r="D586" i="13"/>
  <c r="S585" i="13"/>
  <c r="R585" i="13"/>
  <c r="Q585" i="13"/>
  <c r="P585" i="13"/>
  <c r="O585" i="13"/>
  <c r="N585" i="13"/>
  <c r="M585" i="13"/>
  <c r="L585" i="13"/>
  <c r="K585" i="13"/>
  <c r="J585" i="13"/>
  <c r="I585" i="13"/>
  <c r="H585" i="13"/>
  <c r="G585" i="13"/>
  <c r="F585" i="13"/>
  <c r="E585" i="13"/>
  <c r="S325" i="13"/>
  <c r="R325" i="13"/>
  <c r="Q325" i="13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7" i="13"/>
  <c r="D585" i="13" l="1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G237" i="13"/>
  <c r="F237" i="13"/>
  <c r="E237" i="13"/>
  <c r="S240" i="13"/>
  <c r="R240" i="13"/>
  <c r="Q240" i="13"/>
  <c r="P240" i="13"/>
  <c r="O240" i="13"/>
  <c r="N240" i="13"/>
  <c r="M240" i="13"/>
  <c r="L240" i="13"/>
  <c r="K240" i="13"/>
  <c r="J240" i="13"/>
  <c r="I240" i="13"/>
  <c r="H240" i="13"/>
  <c r="G240" i="13"/>
  <c r="F240" i="13"/>
  <c r="E240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S255" i="13"/>
  <c r="R255" i="13"/>
  <c r="Q255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S280" i="13"/>
  <c r="R280" i="13"/>
  <c r="Q280" i="13"/>
  <c r="P280" i="13"/>
  <c r="O280" i="13"/>
  <c r="N280" i="13"/>
  <c r="M280" i="13"/>
  <c r="L280" i="13"/>
  <c r="K280" i="13"/>
  <c r="J280" i="13"/>
  <c r="I280" i="13"/>
  <c r="H280" i="13"/>
  <c r="G280" i="13"/>
  <c r="F280" i="13"/>
  <c r="E280" i="13"/>
  <c r="S283" i="13"/>
  <c r="R283" i="13"/>
  <c r="Q283" i="13"/>
  <c r="P283" i="13"/>
  <c r="O283" i="13"/>
  <c r="N283" i="13"/>
  <c r="M283" i="13"/>
  <c r="L283" i="13"/>
  <c r="K283" i="13"/>
  <c r="J283" i="13"/>
  <c r="I283" i="13"/>
  <c r="H283" i="13"/>
  <c r="G283" i="13"/>
  <c r="F283" i="13"/>
  <c r="E283" i="13"/>
  <c r="S286" i="13"/>
  <c r="R286" i="13"/>
  <c r="Q286" i="13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E289" i="13"/>
  <c r="S289" i="13"/>
  <c r="R289" i="13"/>
  <c r="Q289" i="13"/>
  <c r="P289" i="13"/>
  <c r="O289" i="13"/>
  <c r="N289" i="13"/>
  <c r="M289" i="13"/>
  <c r="L289" i="13"/>
  <c r="K289" i="13"/>
  <c r="J289" i="13"/>
  <c r="I289" i="13"/>
  <c r="H289" i="13"/>
  <c r="G289" i="13"/>
  <c r="F289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G291" i="13"/>
  <c r="F291" i="13"/>
  <c r="E291" i="13"/>
  <c r="S294" i="13"/>
  <c r="R294" i="13"/>
  <c r="Q294" i="13"/>
  <c r="P294" i="13"/>
  <c r="O294" i="13"/>
  <c r="N294" i="13"/>
  <c r="M294" i="13"/>
  <c r="L294" i="13"/>
  <c r="K294" i="13"/>
  <c r="J294" i="13"/>
  <c r="I294" i="13"/>
  <c r="H294" i="13"/>
  <c r="G294" i="13"/>
  <c r="F294" i="13"/>
  <c r="E294" i="13"/>
  <c r="S298" i="13"/>
  <c r="R298" i="13"/>
  <c r="Q298" i="13"/>
  <c r="P298" i="13"/>
  <c r="O298" i="13"/>
  <c r="N298" i="13"/>
  <c r="M298" i="13"/>
  <c r="L298" i="13"/>
  <c r="K298" i="13"/>
  <c r="J298" i="13"/>
  <c r="I298" i="13"/>
  <c r="H298" i="13"/>
  <c r="G298" i="13"/>
  <c r="F298" i="13"/>
  <c r="E298" i="13"/>
  <c r="S302" i="13"/>
  <c r="R302" i="13"/>
  <c r="Q302" i="13"/>
  <c r="P302" i="13"/>
  <c r="O302" i="13"/>
  <c r="N302" i="13"/>
  <c r="M302" i="13"/>
  <c r="L302" i="13"/>
  <c r="K302" i="13"/>
  <c r="J302" i="13"/>
  <c r="I302" i="13"/>
  <c r="H302" i="13"/>
  <c r="G302" i="13"/>
  <c r="F302" i="13"/>
  <c r="E302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G304" i="13"/>
  <c r="F304" i="13"/>
  <c r="E304" i="13"/>
  <c r="S308" i="13"/>
  <c r="R308" i="13"/>
  <c r="Q308" i="13"/>
  <c r="P308" i="13"/>
  <c r="O308" i="13"/>
  <c r="N308" i="13"/>
  <c r="M308" i="13"/>
  <c r="L308" i="13"/>
  <c r="K308" i="13"/>
  <c r="J308" i="13"/>
  <c r="I308" i="13"/>
  <c r="H308" i="13"/>
  <c r="G308" i="13"/>
  <c r="F308" i="13"/>
  <c r="E308" i="13"/>
  <c r="S310" i="13"/>
  <c r="R310" i="13"/>
  <c r="Q310" i="13"/>
  <c r="P310" i="13"/>
  <c r="O310" i="13"/>
  <c r="N310" i="13"/>
  <c r="M310" i="13"/>
  <c r="L310" i="13"/>
  <c r="K310" i="13"/>
  <c r="J310" i="13"/>
  <c r="I310" i="13"/>
  <c r="H310" i="13"/>
  <c r="G310" i="13"/>
  <c r="F310" i="13"/>
  <c r="E310" i="13"/>
  <c r="S316" i="13"/>
  <c r="R316" i="13"/>
  <c r="Q316" i="13"/>
  <c r="P316" i="13"/>
  <c r="O316" i="13"/>
  <c r="N316" i="13"/>
  <c r="M316" i="13"/>
  <c r="L316" i="13"/>
  <c r="K316" i="13"/>
  <c r="J316" i="13"/>
  <c r="I316" i="13"/>
  <c r="H316" i="13"/>
  <c r="G316" i="13"/>
  <c r="F316" i="13"/>
  <c r="E316" i="13"/>
  <c r="S318" i="13"/>
  <c r="R318" i="13"/>
  <c r="Q318" i="13"/>
  <c r="P318" i="13"/>
  <c r="O318" i="13"/>
  <c r="N318" i="13"/>
  <c r="M318" i="13"/>
  <c r="L318" i="13"/>
  <c r="K318" i="13"/>
  <c r="J318" i="13"/>
  <c r="I318" i="13"/>
  <c r="H318" i="13"/>
  <c r="G318" i="13"/>
  <c r="F318" i="13"/>
  <c r="E318" i="13"/>
  <c r="S328" i="13"/>
  <c r="R328" i="13"/>
  <c r="Q328" i="13"/>
  <c r="P328" i="13"/>
  <c r="O328" i="13"/>
  <c r="N328" i="13"/>
  <c r="M328" i="13"/>
  <c r="L328" i="13"/>
  <c r="K328" i="13"/>
  <c r="J328" i="13"/>
  <c r="I328" i="13"/>
  <c r="H328" i="13"/>
  <c r="G328" i="13"/>
  <c r="F328" i="13"/>
  <c r="E328" i="13"/>
  <c r="S332" i="13"/>
  <c r="R332" i="13"/>
  <c r="Q332" i="13"/>
  <c r="P332" i="13"/>
  <c r="O332" i="13"/>
  <c r="N332" i="13"/>
  <c r="M332" i="13"/>
  <c r="L332" i="13"/>
  <c r="K332" i="13"/>
  <c r="J332" i="13"/>
  <c r="I332" i="13"/>
  <c r="H332" i="13"/>
  <c r="G332" i="13"/>
  <c r="F332" i="13"/>
  <c r="E332" i="13"/>
  <c r="S334" i="13"/>
  <c r="R334" i="13"/>
  <c r="Q334" i="13"/>
  <c r="P334" i="13"/>
  <c r="O334" i="13"/>
  <c r="N334" i="13"/>
  <c r="M334" i="13"/>
  <c r="L334" i="13"/>
  <c r="K334" i="13"/>
  <c r="J334" i="13"/>
  <c r="I334" i="13"/>
  <c r="H334" i="13"/>
  <c r="G334" i="13"/>
  <c r="F334" i="13"/>
  <c r="E334" i="13"/>
  <c r="S336" i="13"/>
  <c r="R336" i="13"/>
  <c r="Q336" i="13"/>
  <c r="P336" i="13"/>
  <c r="O336" i="13"/>
  <c r="N336" i="13"/>
  <c r="M336" i="13"/>
  <c r="L336" i="13"/>
  <c r="K336" i="13"/>
  <c r="J336" i="13"/>
  <c r="I336" i="13"/>
  <c r="H336" i="13"/>
  <c r="G336" i="13"/>
  <c r="F336" i="13"/>
  <c r="E336" i="13"/>
  <c r="S339" i="13"/>
  <c r="R339" i="13"/>
  <c r="Q339" i="13"/>
  <c r="P339" i="13"/>
  <c r="O339" i="13"/>
  <c r="N339" i="13"/>
  <c r="M339" i="13"/>
  <c r="L339" i="13"/>
  <c r="K339" i="13"/>
  <c r="J339" i="13"/>
  <c r="I339" i="13"/>
  <c r="H339" i="13"/>
  <c r="G339" i="13"/>
  <c r="F339" i="13"/>
  <c r="E339" i="13"/>
  <c r="S347" i="13"/>
  <c r="R347" i="13"/>
  <c r="Q347" i="13"/>
  <c r="P347" i="13"/>
  <c r="O347" i="13"/>
  <c r="N347" i="13"/>
  <c r="M347" i="13"/>
  <c r="L347" i="13"/>
  <c r="K347" i="13"/>
  <c r="J347" i="13"/>
  <c r="I347" i="13"/>
  <c r="H347" i="13"/>
  <c r="G347" i="13"/>
  <c r="F347" i="13"/>
  <c r="E347" i="13"/>
  <c r="S349" i="13"/>
  <c r="R349" i="13"/>
  <c r="Q349" i="13"/>
  <c r="P349" i="13"/>
  <c r="O349" i="13"/>
  <c r="N349" i="13"/>
  <c r="M349" i="13"/>
  <c r="L349" i="13"/>
  <c r="K349" i="13"/>
  <c r="J349" i="13"/>
  <c r="I349" i="13"/>
  <c r="H349" i="13"/>
  <c r="G349" i="13"/>
  <c r="F349" i="13"/>
  <c r="E349" i="13"/>
  <c r="S352" i="13"/>
  <c r="R352" i="13"/>
  <c r="Q352" i="13"/>
  <c r="P352" i="13"/>
  <c r="O352" i="13"/>
  <c r="N352" i="13"/>
  <c r="M352" i="13"/>
  <c r="L352" i="13"/>
  <c r="K352" i="13"/>
  <c r="J352" i="13"/>
  <c r="I352" i="13"/>
  <c r="H352" i="13"/>
  <c r="G352" i="13"/>
  <c r="F352" i="13"/>
  <c r="E352" i="13"/>
  <c r="S354" i="13"/>
  <c r="R354" i="13"/>
  <c r="Q354" i="13"/>
  <c r="P354" i="13"/>
  <c r="O354" i="13"/>
  <c r="N354" i="13"/>
  <c r="M354" i="13"/>
  <c r="L354" i="13"/>
  <c r="K354" i="13"/>
  <c r="J354" i="13"/>
  <c r="I354" i="13"/>
  <c r="H354" i="13"/>
  <c r="G354" i="13"/>
  <c r="F354" i="13"/>
  <c r="E354" i="13"/>
  <c r="S356" i="13"/>
  <c r="R356" i="13"/>
  <c r="I356" i="13"/>
  <c r="G356" i="13"/>
  <c r="F356" i="13"/>
  <c r="S372" i="13"/>
  <c r="R372" i="13"/>
  <c r="I372" i="13"/>
  <c r="H372" i="13"/>
  <c r="G372" i="13"/>
  <c r="F372" i="13"/>
  <c r="E372" i="13"/>
  <c r="S376" i="13"/>
  <c r="R376" i="13"/>
  <c r="I376" i="13"/>
  <c r="H376" i="13"/>
  <c r="G376" i="13"/>
  <c r="F376" i="13"/>
  <c r="E376" i="13"/>
  <c r="R378" i="13"/>
  <c r="I378" i="13"/>
  <c r="H378" i="13"/>
  <c r="G378" i="13"/>
  <c r="F378" i="13"/>
  <c r="E378" i="13"/>
  <c r="S384" i="13"/>
  <c r="R384" i="13"/>
  <c r="Q384" i="13"/>
  <c r="P384" i="13"/>
  <c r="O384" i="13"/>
  <c r="N384" i="13"/>
  <c r="M384" i="13"/>
  <c r="L384" i="13"/>
  <c r="K384" i="13"/>
  <c r="J384" i="13"/>
  <c r="I384" i="13"/>
  <c r="H384" i="13"/>
  <c r="G384" i="13"/>
  <c r="F384" i="13"/>
  <c r="E384" i="13"/>
  <c r="I389" i="13"/>
  <c r="H389" i="13"/>
  <c r="G389" i="13"/>
  <c r="F389" i="13"/>
  <c r="E389" i="13"/>
  <c r="S396" i="13"/>
  <c r="R396" i="13"/>
  <c r="Q396" i="13"/>
  <c r="P396" i="13"/>
  <c r="O396" i="13"/>
  <c r="N396" i="13"/>
  <c r="M396" i="13"/>
  <c r="L396" i="13"/>
  <c r="K396" i="13"/>
  <c r="J396" i="13"/>
  <c r="I396" i="13"/>
  <c r="H396" i="13"/>
  <c r="G396" i="13"/>
  <c r="F396" i="13"/>
  <c r="E396" i="13"/>
  <c r="R398" i="13"/>
  <c r="I398" i="13"/>
  <c r="H398" i="13"/>
  <c r="G398" i="13"/>
  <c r="F398" i="13"/>
  <c r="E398" i="13"/>
  <c r="S400" i="13"/>
  <c r="R400" i="13"/>
  <c r="Q400" i="13"/>
  <c r="P400" i="13"/>
  <c r="O400" i="13"/>
  <c r="N400" i="13"/>
  <c r="M400" i="13"/>
  <c r="L400" i="13"/>
  <c r="K400" i="13"/>
  <c r="J400" i="13"/>
  <c r="I400" i="13"/>
  <c r="H400" i="13"/>
  <c r="G400" i="13"/>
  <c r="F400" i="13"/>
  <c r="E400" i="13"/>
  <c r="S417" i="13"/>
  <c r="R417" i="13"/>
  <c r="Q417" i="13"/>
  <c r="P417" i="13"/>
  <c r="O417" i="13"/>
  <c r="N417" i="13"/>
  <c r="M417" i="13"/>
  <c r="L417" i="13"/>
  <c r="K417" i="13"/>
  <c r="J417" i="13"/>
  <c r="I417" i="13"/>
  <c r="H417" i="13"/>
  <c r="G417" i="13"/>
  <c r="F417" i="13"/>
  <c r="E417" i="13"/>
  <c r="S419" i="13"/>
  <c r="R419" i="13"/>
  <c r="Q419" i="13"/>
  <c r="P419" i="13"/>
  <c r="O419" i="13"/>
  <c r="N419" i="13"/>
  <c r="M419" i="13"/>
  <c r="L419" i="13"/>
  <c r="K419" i="13"/>
  <c r="J419" i="13"/>
  <c r="I419" i="13"/>
  <c r="H419" i="13"/>
  <c r="G419" i="13"/>
  <c r="F419" i="13"/>
  <c r="E419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S511" i="13"/>
  <c r="R511" i="13"/>
  <c r="Q511" i="13"/>
  <c r="P511" i="13"/>
  <c r="O511" i="13"/>
  <c r="N511" i="13"/>
  <c r="M511" i="13"/>
  <c r="L511" i="13"/>
  <c r="K511" i="13"/>
  <c r="J511" i="13"/>
  <c r="I511" i="13"/>
  <c r="H511" i="13"/>
  <c r="G511" i="13"/>
  <c r="F511" i="13"/>
  <c r="E511" i="13"/>
  <c r="S513" i="13"/>
  <c r="R513" i="13"/>
  <c r="Q513" i="13"/>
  <c r="P513" i="13"/>
  <c r="O513" i="13"/>
  <c r="N513" i="13"/>
  <c r="M513" i="13"/>
  <c r="L513" i="13"/>
  <c r="K513" i="13"/>
  <c r="J513" i="13"/>
  <c r="I513" i="13"/>
  <c r="H513" i="13"/>
  <c r="G513" i="13"/>
  <c r="F513" i="13"/>
  <c r="E513" i="13"/>
  <c r="S516" i="13"/>
  <c r="R516" i="13"/>
  <c r="Q516" i="13"/>
  <c r="P516" i="13"/>
  <c r="O516" i="13"/>
  <c r="N516" i="13"/>
  <c r="M516" i="13"/>
  <c r="L516" i="13"/>
  <c r="K516" i="13"/>
  <c r="J516" i="13"/>
  <c r="I516" i="13"/>
  <c r="H516" i="13"/>
  <c r="G516" i="13"/>
  <c r="F516" i="13"/>
  <c r="E516" i="13"/>
  <c r="S521" i="13"/>
  <c r="R521" i="13"/>
  <c r="Q521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S527" i="13"/>
  <c r="R527" i="13"/>
  <c r="Q527" i="13"/>
  <c r="P527" i="13"/>
  <c r="O527" i="13"/>
  <c r="N527" i="13"/>
  <c r="M527" i="13"/>
  <c r="L527" i="13"/>
  <c r="K527" i="13"/>
  <c r="J527" i="13"/>
  <c r="I527" i="13"/>
  <c r="H527" i="13"/>
  <c r="G527" i="13"/>
  <c r="F527" i="13"/>
  <c r="E527" i="13"/>
  <c r="S532" i="13"/>
  <c r="R532" i="13"/>
  <c r="Q532" i="13"/>
  <c r="P532" i="13"/>
  <c r="O532" i="13"/>
  <c r="N532" i="13"/>
  <c r="M532" i="13"/>
  <c r="L532" i="13"/>
  <c r="K532" i="13"/>
  <c r="J532" i="13"/>
  <c r="I532" i="13"/>
  <c r="H532" i="13"/>
  <c r="G532" i="13"/>
  <c r="F532" i="13"/>
  <c r="E532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G538" i="13"/>
  <c r="F538" i="13"/>
  <c r="E538" i="13"/>
  <c r="S540" i="13"/>
  <c r="R540" i="13"/>
  <c r="Q540" i="13"/>
  <c r="P540" i="13"/>
  <c r="O540" i="13"/>
  <c r="N540" i="13"/>
  <c r="M540" i="13"/>
  <c r="L540" i="13"/>
  <c r="K540" i="13"/>
  <c r="J540" i="13"/>
  <c r="I540" i="13"/>
  <c r="H540" i="13"/>
  <c r="G540" i="13"/>
  <c r="F540" i="13"/>
  <c r="E540" i="13"/>
  <c r="S543" i="13"/>
  <c r="R543" i="13"/>
  <c r="Q543" i="13"/>
  <c r="P543" i="13"/>
  <c r="O543" i="13"/>
  <c r="N543" i="13"/>
  <c r="M543" i="13"/>
  <c r="L543" i="13"/>
  <c r="K543" i="13"/>
  <c r="J543" i="13"/>
  <c r="I543" i="13"/>
  <c r="H543" i="13"/>
  <c r="G543" i="13"/>
  <c r="F543" i="13"/>
  <c r="E543" i="13"/>
  <c r="S555" i="13"/>
  <c r="R555" i="13"/>
  <c r="Q555" i="13"/>
  <c r="P555" i="13"/>
  <c r="O555" i="13"/>
  <c r="N555" i="13"/>
  <c r="M555" i="13"/>
  <c r="L555" i="13"/>
  <c r="K555" i="13"/>
  <c r="J555" i="13"/>
  <c r="I555" i="13"/>
  <c r="H555" i="13"/>
  <c r="G555" i="13"/>
  <c r="F555" i="13"/>
  <c r="E555" i="13"/>
  <c r="S574" i="13"/>
  <c r="R574" i="13"/>
  <c r="Q574" i="13"/>
  <c r="P574" i="13"/>
  <c r="O574" i="13"/>
  <c r="N574" i="13"/>
  <c r="M574" i="13"/>
  <c r="L574" i="13"/>
  <c r="K574" i="13"/>
  <c r="J574" i="13"/>
  <c r="I574" i="13"/>
  <c r="H574" i="13"/>
  <c r="G574" i="13"/>
  <c r="F574" i="13"/>
  <c r="E574" i="13"/>
  <c r="S580" i="13"/>
  <c r="R580" i="13"/>
  <c r="Q580" i="13"/>
  <c r="P580" i="13"/>
  <c r="O580" i="13"/>
  <c r="N580" i="13"/>
  <c r="M580" i="13"/>
  <c r="L580" i="13"/>
  <c r="K580" i="13"/>
  <c r="J580" i="13"/>
  <c r="I580" i="13"/>
  <c r="H580" i="13"/>
  <c r="G580" i="13"/>
  <c r="F580" i="13"/>
  <c r="E580" i="13"/>
  <c r="S582" i="13"/>
  <c r="R582" i="13"/>
  <c r="Q582" i="13"/>
  <c r="P582" i="13"/>
  <c r="O582" i="13"/>
  <c r="N582" i="13"/>
  <c r="M582" i="13"/>
  <c r="L582" i="13"/>
  <c r="K582" i="13"/>
  <c r="J582" i="13"/>
  <c r="I582" i="13"/>
  <c r="H582" i="13"/>
  <c r="G582" i="13"/>
  <c r="F582" i="13"/>
  <c r="E582" i="13"/>
  <c r="S588" i="13"/>
  <c r="R588" i="13"/>
  <c r="Q588" i="13"/>
  <c r="P588" i="13"/>
  <c r="O588" i="13"/>
  <c r="N588" i="13"/>
  <c r="M588" i="13"/>
  <c r="L588" i="13"/>
  <c r="K588" i="13"/>
  <c r="J588" i="13"/>
  <c r="I588" i="13"/>
  <c r="H588" i="13"/>
  <c r="G588" i="13"/>
  <c r="F588" i="13"/>
  <c r="E588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G590" i="13"/>
  <c r="F590" i="13"/>
  <c r="E590" i="13"/>
  <c r="S592" i="13"/>
  <c r="R592" i="13"/>
  <c r="Q592" i="13"/>
  <c r="P592" i="13"/>
  <c r="O592" i="13"/>
  <c r="N592" i="13"/>
  <c r="M592" i="13"/>
  <c r="L592" i="13"/>
  <c r="K592" i="13"/>
  <c r="J592" i="13"/>
  <c r="I592" i="13"/>
  <c r="H592" i="13"/>
  <c r="G592" i="13"/>
  <c r="F592" i="13"/>
  <c r="E592" i="13"/>
  <c r="S595" i="13"/>
  <c r="R595" i="13"/>
  <c r="Q595" i="13"/>
  <c r="P595" i="13"/>
  <c r="O595" i="13"/>
  <c r="N595" i="13"/>
  <c r="M595" i="13"/>
  <c r="L595" i="13"/>
  <c r="K595" i="13"/>
  <c r="J595" i="13"/>
  <c r="I595" i="13"/>
  <c r="H595" i="13"/>
  <c r="G595" i="13"/>
  <c r="F595" i="13"/>
  <c r="E595" i="13"/>
  <c r="S598" i="13"/>
  <c r="R598" i="13"/>
  <c r="Q598" i="13"/>
  <c r="P598" i="13"/>
  <c r="O598" i="13"/>
  <c r="N598" i="13"/>
  <c r="M598" i="13"/>
  <c r="L598" i="13"/>
  <c r="K598" i="13"/>
  <c r="J598" i="13"/>
  <c r="I598" i="13"/>
  <c r="H598" i="13"/>
  <c r="G598" i="13"/>
  <c r="F598" i="13"/>
  <c r="E598" i="13"/>
  <c r="S600" i="13"/>
  <c r="R600" i="13"/>
  <c r="Q600" i="13"/>
  <c r="P600" i="13"/>
  <c r="O600" i="13"/>
  <c r="N600" i="13"/>
  <c r="M600" i="13"/>
  <c r="L600" i="13"/>
  <c r="K600" i="13"/>
  <c r="J600" i="13"/>
  <c r="I600" i="13"/>
  <c r="H600" i="13"/>
  <c r="G600" i="13"/>
  <c r="F600" i="13"/>
  <c r="E600" i="13"/>
  <c r="S602" i="13"/>
  <c r="R602" i="13"/>
  <c r="Q602" i="13"/>
  <c r="P602" i="13"/>
  <c r="O602" i="13"/>
  <c r="N602" i="13"/>
  <c r="M602" i="13"/>
  <c r="L602" i="13"/>
  <c r="K602" i="13"/>
  <c r="J602" i="13"/>
  <c r="I602" i="13"/>
  <c r="H602" i="13"/>
  <c r="G602" i="13"/>
  <c r="F602" i="13"/>
  <c r="E602" i="13"/>
  <c r="S604" i="13"/>
  <c r="R604" i="13"/>
  <c r="Q604" i="13"/>
  <c r="P604" i="13"/>
  <c r="O604" i="13"/>
  <c r="N604" i="13"/>
  <c r="M604" i="13"/>
  <c r="L604" i="13"/>
  <c r="K604" i="13"/>
  <c r="J604" i="13"/>
  <c r="I604" i="13"/>
  <c r="H604" i="13"/>
  <c r="G604" i="13"/>
  <c r="F604" i="13"/>
  <c r="E604" i="13"/>
  <c r="S607" i="13"/>
  <c r="R607" i="13"/>
  <c r="Q607" i="13"/>
  <c r="P607" i="13"/>
  <c r="O607" i="13"/>
  <c r="N607" i="13"/>
  <c r="M607" i="13"/>
  <c r="L607" i="13"/>
  <c r="K607" i="13"/>
  <c r="J607" i="13"/>
  <c r="I607" i="13"/>
  <c r="H607" i="13"/>
  <c r="G607" i="13"/>
  <c r="F607" i="13"/>
  <c r="E607" i="13"/>
  <c r="S609" i="13"/>
  <c r="R609" i="13"/>
  <c r="Q609" i="13"/>
  <c r="P609" i="13"/>
  <c r="O609" i="13"/>
  <c r="N609" i="13"/>
  <c r="M609" i="13"/>
  <c r="L609" i="13"/>
  <c r="K609" i="13"/>
  <c r="J609" i="13"/>
  <c r="I609" i="13"/>
  <c r="H609" i="13"/>
  <c r="G609" i="13"/>
  <c r="F609" i="13"/>
  <c r="E609" i="13"/>
  <c r="S611" i="13"/>
  <c r="R611" i="13"/>
  <c r="Q611" i="13"/>
  <c r="P611" i="13"/>
  <c r="O611" i="13"/>
  <c r="N611" i="13"/>
  <c r="M611" i="13"/>
  <c r="L611" i="13"/>
  <c r="K611" i="13"/>
  <c r="J611" i="13"/>
  <c r="I611" i="13"/>
  <c r="H611" i="13"/>
  <c r="G611" i="13"/>
  <c r="F611" i="13"/>
  <c r="E611" i="13"/>
  <c r="S615" i="13"/>
  <c r="R615" i="13"/>
  <c r="Q615" i="13"/>
  <c r="P615" i="13"/>
  <c r="O615" i="13"/>
  <c r="N615" i="13"/>
  <c r="M615" i="13"/>
  <c r="L615" i="13"/>
  <c r="K615" i="13"/>
  <c r="J615" i="13"/>
  <c r="I615" i="13"/>
  <c r="H615" i="13"/>
  <c r="G615" i="13"/>
  <c r="F615" i="13"/>
  <c r="E615" i="13"/>
  <c r="S620" i="13"/>
  <c r="R620" i="13"/>
  <c r="Q620" i="13"/>
  <c r="P620" i="13"/>
  <c r="O620" i="13"/>
  <c r="N620" i="13"/>
  <c r="M620" i="13"/>
  <c r="L620" i="13"/>
  <c r="K620" i="13"/>
  <c r="J620" i="13"/>
  <c r="I620" i="13"/>
  <c r="H620" i="13"/>
  <c r="G620" i="13"/>
  <c r="F620" i="13"/>
  <c r="E620" i="13"/>
  <c r="S623" i="13"/>
  <c r="R623" i="13"/>
  <c r="Q623" i="13"/>
  <c r="P623" i="13"/>
  <c r="O623" i="13"/>
  <c r="N623" i="13"/>
  <c r="M623" i="13"/>
  <c r="L623" i="13"/>
  <c r="K623" i="13"/>
  <c r="J623" i="13"/>
  <c r="I623" i="13"/>
  <c r="H623" i="13"/>
  <c r="G623" i="13"/>
  <c r="F623" i="13"/>
  <c r="E623" i="13"/>
  <c r="S627" i="13"/>
  <c r="R627" i="13"/>
  <c r="Q627" i="13"/>
  <c r="P627" i="13"/>
  <c r="O627" i="13"/>
  <c r="N627" i="13"/>
  <c r="M627" i="13"/>
  <c r="L627" i="13"/>
  <c r="K627" i="13"/>
  <c r="J627" i="13"/>
  <c r="I627" i="13"/>
  <c r="H627" i="13"/>
  <c r="G627" i="13"/>
  <c r="F627" i="13"/>
  <c r="E627" i="13"/>
  <c r="S632" i="13"/>
  <c r="R632" i="13"/>
  <c r="Q632" i="13"/>
  <c r="P632" i="13"/>
  <c r="O632" i="13"/>
  <c r="N632" i="13"/>
  <c r="M632" i="13"/>
  <c r="L632" i="13"/>
  <c r="K632" i="13"/>
  <c r="J632" i="13"/>
  <c r="I632" i="13"/>
  <c r="H632" i="13"/>
  <c r="G632" i="13"/>
  <c r="F632" i="13"/>
  <c r="E632" i="13"/>
  <c r="S635" i="13"/>
  <c r="R635" i="13"/>
  <c r="Q635" i="13"/>
  <c r="P635" i="13"/>
  <c r="O635" i="13"/>
  <c r="N635" i="13"/>
  <c r="M635" i="13"/>
  <c r="L635" i="13"/>
  <c r="K635" i="13"/>
  <c r="J635" i="13"/>
  <c r="I635" i="13"/>
  <c r="H635" i="13"/>
  <c r="G635" i="13"/>
  <c r="F635" i="13"/>
  <c r="E635" i="13"/>
  <c r="S640" i="13"/>
  <c r="R640" i="13"/>
  <c r="Q640" i="13"/>
  <c r="P640" i="13"/>
  <c r="O640" i="13"/>
  <c r="N640" i="13"/>
  <c r="M640" i="13"/>
  <c r="L640" i="13"/>
  <c r="K640" i="13"/>
  <c r="J640" i="13"/>
  <c r="I640" i="13"/>
  <c r="H640" i="13"/>
  <c r="G640" i="13"/>
  <c r="F640" i="13"/>
  <c r="E640" i="13"/>
  <c r="S647" i="13"/>
  <c r="R647" i="13"/>
  <c r="Q647" i="13"/>
  <c r="P647" i="13"/>
  <c r="O647" i="13"/>
  <c r="N647" i="13"/>
  <c r="M647" i="13"/>
  <c r="L647" i="13"/>
  <c r="K647" i="13"/>
  <c r="J647" i="13"/>
  <c r="I647" i="13"/>
  <c r="H647" i="13"/>
  <c r="G647" i="13"/>
  <c r="F647" i="13"/>
  <c r="E647" i="13"/>
  <c r="S660" i="13"/>
  <c r="R660" i="13"/>
  <c r="Q660" i="13"/>
  <c r="P660" i="13"/>
  <c r="O660" i="13"/>
  <c r="N660" i="13"/>
  <c r="M660" i="13"/>
  <c r="L660" i="13"/>
  <c r="K660" i="13"/>
  <c r="J660" i="13"/>
  <c r="I660" i="13"/>
  <c r="H660" i="13"/>
  <c r="G660" i="13"/>
  <c r="F660" i="13"/>
  <c r="E660" i="13"/>
  <c r="S662" i="13"/>
  <c r="R662" i="13"/>
  <c r="Q662" i="13"/>
  <c r="P662" i="13"/>
  <c r="O662" i="13"/>
  <c r="N662" i="13"/>
  <c r="M662" i="13"/>
  <c r="L662" i="13"/>
  <c r="K662" i="13"/>
  <c r="J662" i="13"/>
  <c r="I662" i="13"/>
  <c r="H662" i="13"/>
  <c r="G662" i="13"/>
  <c r="F662" i="13"/>
  <c r="E662" i="13"/>
  <c r="S751" i="13"/>
  <c r="R751" i="13"/>
  <c r="Q751" i="13"/>
  <c r="P751" i="13"/>
  <c r="O751" i="13"/>
  <c r="N751" i="13"/>
  <c r="M751" i="13"/>
  <c r="L751" i="13"/>
  <c r="K751" i="13"/>
  <c r="J751" i="13"/>
  <c r="I751" i="13"/>
  <c r="H751" i="13"/>
  <c r="G751" i="13"/>
  <c r="F751" i="13"/>
  <c r="E751" i="13"/>
  <c r="S759" i="13"/>
  <c r="R759" i="13"/>
  <c r="Q759" i="13"/>
  <c r="P759" i="13"/>
  <c r="O759" i="13"/>
  <c r="N759" i="13"/>
  <c r="M759" i="13"/>
  <c r="L759" i="13"/>
  <c r="K759" i="13"/>
  <c r="J759" i="13"/>
  <c r="I759" i="13"/>
  <c r="H759" i="13"/>
  <c r="G759" i="13"/>
  <c r="F759" i="13"/>
  <c r="E759" i="13"/>
  <c r="S770" i="13"/>
  <c r="R770" i="13"/>
  <c r="Q770" i="13"/>
  <c r="P770" i="13"/>
  <c r="O770" i="13"/>
  <c r="N770" i="13"/>
  <c r="M770" i="13"/>
  <c r="L770" i="13"/>
  <c r="K770" i="13"/>
  <c r="J770" i="13"/>
  <c r="I770" i="13"/>
  <c r="H770" i="13"/>
  <c r="G770" i="13"/>
  <c r="F770" i="13"/>
  <c r="E770" i="13"/>
  <c r="S772" i="13"/>
  <c r="R772" i="13"/>
  <c r="Q772" i="13"/>
  <c r="P772" i="13"/>
  <c r="O772" i="13"/>
  <c r="N772" i="13"/>
  <c r="M772" i="13"/>
  <c r="L772" i="13"/>
  <c r="K772" i="13"/>
  <c r="J772" i="13"/>
  <c r="I772" i="13"/>
  <c r="H772" i="13"/>
  <c r="G772" i="13"/>
  <c r="F772" i="13"/>
  <c r="E772" i="13"/>
  <c r="S778" i="13"/>
  <c r="R778" i="13"/>
  <c r="Q778" i="13"/>
  <c r="P778" i="13"/>
  <c r="O778" i="13"/>
  <c r="N778" i="13"/>
  <c r="M778" i="13"/>
  <c r="L778" i="13"/>
  <c r="K778" i="13"/>
  <c r="J778" i="13"/>
  <c r="I778" i="13"/>
  <c r="H778" i="13"/>
  <c r="G778" i="13"/>
  <c r="F778" i="13"/>
  <c r="E778" i="13"/>
  <c r="S780" i="13"/>
  <c r="R780" i="13"/>
  <c r="Q780" i="13"/>
  <c r="P780" i="13"/>
  <c r="O780" i="13"/>
  <c r="N780" i="13"/>
  <c r="M780" i="13"/>
  <c r="L780" i="13"/>
  <c r="K780" i="13"/>
  <c r="J780" i="13"/>
  <c r="I780" i="13"/>
  <c r="H780" i="13"/>
  <c r="G780" i="13"/>
  <c r="F780" i="13"/>
  <c r="E780" i="13"/>
  <c r="S786" i="13"/>
  <c r="R786" i="13"/>
  <c r="Q786" i="13"/>
  <c r="P786" i="13"/>
  <c r="O786" i="13"/>
  <c r="N786" i="13"/>
  <c r="M786" i="13"/>
  <c r="L786" i="13"/>
  <c r="K786" i="13"/>
  <c r="J786" i="13"/>
  <c r="I786" i="13"/>
  <c r="H786" i="13"/>
  <c r="G786" i="13"/>
  <c r="F786" i="13"/>
  <c r="E786" i="13"/>
  <c r="S794" i="13"/>
  <c r="R794" i="13"/>
  <c r="Q794" i="13"/>
  <c r="P794" i="13"/>
  <c r="O794" i="13"/>
  <c r="N794" i="13"/>
  <c r="M794" i="13"/>
  <c r="L794" i="13"/>
  <c r="K794" i="13"/>
  <c r="J794" i="13"/>
  <c r="I794" i="13"/>
  <c r="H794" i="13"/>
  <c r="G794" i="13"/>
  <c r="F794" i="13"/>
  <c r="E794" i="13"/>
  <c r="S814" i="13"/>
  <c r="R814" i="13"/>
  <c r="Q814" i="13"/>
  <c r="P814" i="13"/>
  <c r="O814" i="13"/>
  <c r="N814" i="13"/>
  <c r="M814" i="13"/>
  <c r="L814" i="13"/>
  <c r="K814" i="13"/>
  <c r="J814" i="13"/>
  <c r="I814" i="13"/>
  <c r="H814" i="13"/>
  <c r="G814" i="13"/>
  <c r="F814" i="13"/>
  <c r="E814" i="13"/>
  <c r="S817" i="13"/>
  <c r="R817" i="13"/>
  <c r="Q817" i="13"/>
  <c r="P817" i="13"/>
  <c r="O817" i="13"/>
  <c r="N817" i="13"/>
  <c r="M817" i="13"/>
  <c r="L817" i="13"/>
  <c r="K817" i="13"/>
  <c r="J817" i="13"/>
  <c r="I817" i="13"/>
  <c r="H817" i="13"/>
  <c r="G817" i="13"/>
  <c r="F817" i="13"/>
  <c r="E817" i="13"/>
  <c r="S820" i="13"/>
  <c r="R820" i="13"/>
  <c r="Q820" i="13"/>
  <c r="P820" i="13"/>
  <c r="O820" i="13"/>
  <c r="N820" i="13"/>
  <c r="M820" i="13"/>
  <c r="L820" i="13"/>
  <c r="K820" i="13"/>
  <c r="J820" i="13"/>
  <c r="I820" i="13"/>
  <c r="H820" i="13"/>
  <c r="G820" i="13"/>
  <c r="F820" i="13"/>
  <c r="E820" i="13"/>
  <c r="F558" i="13" l="1"/>
  <c r="H558" i="13"/>
  <c r="J558" i="13"/>
  <c r="L558" i="13"/>
  <c r="N558" i="13"/>
  <c r="P558" i="13"/>
  <c r="R558" i="13"/>
  <c r="F236" i="13"/>
  <c r="E558" i="13"/>
  <c r="G558" i="13"/>
  <c r="I558" i="13"/>
  <c r="K558" i="13"/>
  <c r="M558" i="13"/>
  <c r="O558" i="13"/>
  <c r="Q558" i="13"/>
  <c r="S558" i="13"/>
  <c r="G236" i="13"/>
  <c r="I236" i="13"/>
  <c r="D579" i="13"/>
  <c r="D578" i="13"/>
  <c r="D576" i="13" s="1"/>
  <c r="D552" i="13"/>
  <c r="D548" i="13"/>
  <c r="D544" i="13"/>
  <c r="D713" i="13"/>
  <c r="D350" i="13" l="1"/>
  <c r="D581" i="13" l="1"/>
  <c r="D580" i="13" s="1"/>
  <c r="D278" i="13"/>
  <c r="D277" i="13"/>
  <c r="D276" i="13"/>
  <c r="D710" i="13" l="1"/>
  <c r="D597" i="13" l="1"/>
  <c r="D596" i="13"/>
  <c r="D595" i="13" s="1"/>
  <c r="D630" i="13"/>
  <c r="D712" i="13"/>
  <c r="D682" i="13"/>
  <c r="D667" i="13"/>
  <c r="D666" i="13"/>
  <c r="D665" i="13"/>
  <c r="D664" i="13"/>
  <c r="D663" i="13" l="1"/>
  <c r="D692" i="13"/>
  <c r="D695" i="13"/>
  <c r="D700" i="13"/>
  <c r="D717" i="13"/>
  <c r="D715" i="13"/>
  <c r="D714" i="13"/>
  <c r="D478" i="13"/>
  <c r="D733" i="13"/>
  <c r="D554" i="13"/>
  <c r="D812" i="13"/>
  <c r="D805" i="13"/>
  <c r="D628" i="13" l="1"/>
  <c r="D331" i="13" l="1"/>
  <c r="D330" i="13"/>
  <c r="D329" i="13"/>
  <c r="D328" i="13" s="1"/>
  <c r="D568" i="13" l="1"/>
  <c r="D567" i="13"/>
  <c r="D566" i="13"/>
  <c r="D565" i="13"/>
  <c r="D564" i="13"/>
  <c r="D411" i="13" l="1"/>
  <c r="D645" i="13"/>
  <c r="D644" i="13" s="1"/>
  <c r="D385" i="13" l="1"/>
  <c r="D659" i="13"/>
  <c r="D661" i="13"/>
  <c r="D660" i="13" s="1"/>
  <c r="D418" i="13"/>
  <c r="D417" i="13" s="1"/>
  <c r="D12" i="14" l="1"/>
  <c r="D444" i="13" l="1"/>
  <c r="D11" i="14" l="1"/>
  <c r="D10" i="14"/>
  <c r="D9" i="14"/>
  <c r="D8" i="14"/>
  <c r="D7" i="14"/>
  <c r="D6" i="14"/>
  <c r="D5" i="14"/>
  <c r="D4" i="14"/>
  <c r="D3" i="14"/>
  <c r="D2" i="14"/>
  <c r="D1" i="14"/>
  <c r="N391" i="13" l="1"/>
  <c r="N390" i="13" s="1"/>
  <c r="N389" i="13" s="1"/>
  <c r="L391" i="13"/>
  <c r="L390" i="13" s="1"/>
  <c r="L389" i="13" s="1"/>
  <c r="J391" i="13"/>
  <c r="J390" i="13" s="1"/>
  <c r="J389" i="13" s="1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G233" i="13"/>
  <c r="F233" i="13"/>
  <c r="E233" i="13"/>
  <c r="S227" i="13"/>
  <c r="R227" i="13"/>
  <c r="Q227" i="13"/>
  <c r="P227" i="13"/>
  <c r="O227" i="13"/>
  <c r="N227" i="13"/>
  <c r="M227" i="13"/>
  <c r="L227" i="13"/>
  <c r="K227" i="13"/>
  <c r="J227" i="13"/>
  <c r="I227" i="13"/>
  <c r="H227" i="13"/>
  <c r="G227" i="13"/>
  <c r="F227" i="13"/>
  <c r="E227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G225" i="13"/>
  <c r="F225" i="13"/>
  <c r="E225" i="13"/>
  <c r="S223" i="13"/>
  <c r="R223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S202" i="13"/>
  <c r="R202" i="13"/>
  <c r="Q202" i="13"/>
  <c r="P202" i="13"/>
  <c r="O202" i="13"/>
  <c r="N202" i="13"/>
  <c r="M202" i="13"/>
  <c r="L202" i="13"/>
  <c r="K202" i="13"/>
  <c r="J202" i="13"/>
  <c r="I202" i="13"/>
  <c r="H202" i="13"/>
  <c r="G202" i="13"/>
  <c r="F202" i="13"/>
  <c r="E202" i="13"/>
  <c r="S186" i="13"/>
  <c r="R186" i="13"/>
  <c r="Q186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603" i="13"/>
  <c r="D602" i="13" s="1"/>
  <c r="D616" i="13"/>
  <c r="D239" i="13"/>
  <c r="D238" i="13"/>
  <c r="D250" i="13"/>
  <c r="D249" i="13"/>
  <c r="D248" i="13"/>
  <c r="D247" i="13"/>
  <c r="D246" i="13"/>
  <c r="D245" i="13"/>
  <c r="D244" i="13"/>
  <c r="D243" i="13"/>
  <c r="D242" i="13"/>
  <c r="D241" i="13"/>
  <c r="D252" i="13"/>
  <c r="D251" i="13" s="1"/>
  <c r="D254" i="13"/>
  <c r="D253" i="13" s="1"/>
  <c r="D279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 s="1"/>
  <c r="D282" i="13"/>
  <c r="D281" i="13"/>
  <c r="D280" i="13" s="1"/>
  <c r="D285" i="13"/>
  <c r="D284" i="13"/>
  <c r="D283" i="13" s="1"/>
  <c r="D288" i="13"/>
  <c r="D287" i="13"/>
  <c r="D286" i="13" s="1"/>
  <c r="D290" i="13"/>
  <c r="D289" i="13" s="1"/>
  <c r="D293" i="13"/>
  <c r="D292" i="13"/>
  <c r="D297" i="13"/>
  <c r="D296" i="13"/>
  <c r="D295" i="13"/>
  <c r="D294" i="13" s="1"/>
  <c r="D301" i="13"/>
  <c r="D300" i="13"/>
  <c r="D299" i="13"/>
  <c r="D303" i="13"/>
  <c r="D302" i="13" s="1"/>
  <c r="D307" i="13"/>
  <c r="D306" i="13"/>
  <c r="D305" i="13"/>
  <c r="D309" i="13"/>
  <c r="D308" i="13" s="1"/>
  <c r="D315" i="13"/>
  <c r="D314" i="13"/>
  <c r="D313" i="13"/>
  <c r="D312" i="13"/>
  <c r="D311" i="13"/>
  <c r="D317" i="13"/>
  <c r="D316" i="13" s="1"/>
  <c r="D324" i="13"/>
  <c r="D323" i="13"/>
  <c r="D322" i="13"/>
  <c r="D321" i="13"/>
  <c r="D320" i="13"/>
  <c r="D319" i="13"/>
  <c r="D318" i="13" s="1"/>
  <c r="D326" i="13"/>
  <c r="D325" i="13" s="1"/>
  <c r="D333" i="13"/>
  <c r="D332" i="13" s="1"/>
  <c r="D335" i="13"/>
  <c r="D334" i="13" s="1"/>
  <c r="D338" i="13"/>
  <c r="D337" i="13"/>
  <c r="D346" i="13"/>
  <c r="D345" i="13"/>
  <c r="D344" i="13"/>
  <c r="D343" i="13"/>
  <c r="D342" i="13"/>
  <c r="D341" i="13"/>
  <c r="D340" i="13"/>
  <c r="D339" i="13" s="1"/>
  <c r="D348" i="13"/>
  <c r="D347" i="13" s="1"/>
  <c r="D351" i="13"/>
  <c r="D349" i="13" s="1"/>
  <c r="D353" i="13"/>
  <c r="D352" i="13" s="1"/>
  <c r="D355" i="13"/>
  <c r="D354" i="13" s="1"/>
  <c r="D371" i="13"/>
  <c r="D369" i="13"/>
  <c r="D368" i="13"/>
  <c r="D367" i="13"/>
  <c r="D365" i="13"/>
  <c r="D362" i="13"/>
  <c r="D357" i="13"/>
  <c r="D388" i="13"/>
  <c r="D387" i="13"/>
  <c r="D386" i="13"/>
  <c r="D384" i="13" s="1"/>
  <c r="D395" i="13"/>
  <c r="D394" i="13"/>
  <c r="D393" i="13"/>
  <c r="D392" i="13"/>
  <c r="D397" i="13"/>
  <c r="D396" i="13" s="1"/>
  <c r="D416" i="13"/>
  <c r="D415" i="13"/>
  <c r="D414" i="13"/>
  <c r="D413" i="13"/>
  <c r="D412" i="13"/>
  <c r="D410" i="13"/>
  <c r="D409" i="13"/>
  <c r="D408" i="13"/>
  <c r="D407" i="13"/>
  <c r="D406" i="13"/>
  <c r="D405" i="13"/>
  <c r="D404" i="13"/>
  <c r="D403" i="13"/>
  <c r="D402" i="13"/>
  <c r="D401" i="13"/>
  <c r="D400" i="13" s="1"/>
  <c r="D420" i="13"/>
  <c r="D419" i="13" s="1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5" i="13"/>
  <c r="D486" i="13"/>
  <c r="D484" i="13"/>
  <c r="D483" i="13"/>
  <c r="D482" i="13"/>
  <c r="D481" i="13"/>
  <c r="D480" i="13"/>
  <c r="D479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3" i="13"/>
  <c r="D462" i="13"/>
  <c r="D464" i="13"/>
  <c r="D461" i="13"/>
  <c r="D460" i="13"/>
  <c r="D435" i="13"/>
  <c r="D459" i="13"/>
  <c r="D458" i="13"/>
  <c r="D457" i="13"/>
  <c r="D456" i="13"/>
  <c r="D455" i="13"/>
  <c r="D454" i="13"/>
  <c r="D453" i="13"/>
  <c r="D436" i="13"/>
  <c r="D447" i="13"/>
  <c r="D451" i="13"/>
  <c r="D450" i="13"/>
  <c r="D449" i="13"/>
  <c r="D452" i="13"/>
  <c r="D448" i="13"/>
  <c r="D446" i="13"/>
  <c r="D445" i="13"/>
  <c r="D443" i="13"/>
  <c r="D442" i="13"/>
  <c r="D441" i="13"/>
  <c r="D439" i="13"/>
  <c r="D440" i="13"/>
  <c r="D437" i="13"/>
  <c r="D438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510" i="13"/>
  <c r="D509" i="13"/>
  <c r="D508" i="13"/>
  <c r="D507" i="13"/>
  <c r="D506" i="13"/>
  <c r="D505" i="13"/>
  <c r="D504" i="13"/>
  <c r="D503" i="13"/>
  <c r="D502" i="13"/>
  <c r="D501" i="13" s="1"/>
  <c r="D512" i="13"/>
  <c r="D511" i="13" s="1"/>
  <c r="D515" i="13"/>
  <c r="D514" i="13"/>
  <c r="D520" i="13"/>
  <c r="D519" i="13"/>
  <c r="D518" i="13"/>
  <c r="D517" i="13"/>
  <c r="D526" i="13"/>
  <c r="D525" i="13"/>
  <c r="D524" i="13"/>
  <c r="D523" i="13"/>
  <c r="D522" i="13"/>
  <c r="D521" i="13" s="1"/>
  <c r="D531" i="13"/>
  <c r="D530" i="13"/>
  <c r="D529" i="13"/>
  <c r="D528" i="13"/>
  <c r="D527" i="13" s="1"/>
  <c r="D537" i="13"/>
  <c r="D536" i="13"/>
  <c r="D535" i="13"/>
  <c r="D534" i="13"/>
  <c r="D533" i="13"/>
  <c r="D539" i="13"/>
  <c r="D538" i="13" s="1"/>
  <c r="D542" i="13"/>
  <c r="D541" i="13"/>
  <c r="D540" i="13" s="1"/>
  <c r="D551" i="13"/>
  <c r="D549" i="13"/>
  <c r="D550" i="13"/>
  <c r="D547" i="13"/>
  <c r="D546" i="13"/>
  <c r="D545" i="13"/>
  <c r="D560" i="13"/>
  <c r="D559" i="13" s="1"/>
  <c r="D553" i="13"/>
  <c r="D31" i="13"/>
  <c r="D229" i="13"/>
  <c r="D228" i="13"/>
  <c r="D230" i="13"/>
  <c r="D575" i="13"/>
  <c r="D574" i="13" s="1"/>
  <c r="D622" i="13"/>
  <c r="D14" i="13"/>
  <c r="D11" i="13"/>
  <c r="D115" i="13"/>
  <c r="D821" i="13"/>
  <c r="D820" i="13" s="1"/>
  <c r="D819" i="13"/>
  <c r="D818" i="13"/>
  <c r="D817" i="13" s="1"/>
  <c r="D556" i="13"/>
  <c r="D555" i="13" s="1"/>
  <c r="D816" i="13"/>
  <c r="D815" i="13"/>
  <c r="D813" i="13"/>
  <c r="D811" i="13"/>
  <c r="D810" i="13"/>
  <c r="D809" i="13"/>
  <c r="D808" i="13"/>
  <c r="D807" i="13"/>
  <c r="D806" i="13"/>
  <c r="D804" i="13"/>
  <c r="D803" i="13"/>
  <c r="D802" i="13"/>
  <c r="D801" i="13"/>
  <c r="D800" i="13"/>
  <c r="D799" i="13"/>
  <c r="D798" i="13"/>
  <c r="D797" i="13"/>
  <c r="D796" i="13"/>
  <c r="D795" i="13"/>
  <c r="D794" i="13" s="1"/>
  <c r="D793" i="13"/>
  <c r="D792" i="13"/>
  <c r="D791" i="13"/>
  <c r="D790" i="13"/>
  <c r="D789" i="13"/>
  <c r="D788" i="13"/>
  <c r="D787" i="13"/>
  <c r="D785" i="13"/>
  <c r="D784" i="13"/>
  <c r="D783" i="13"/>
  <c r="D782" i="13"/>
  <c r="D781" i="13"/>
  <c r="D780" i="13" s="1"/>
  <c r="D779" i="13"/>
  <c r="D778" i="13" s="1"/>
  <c r="D775" i="13"/>
  <c r="D774" i="13"/>
  <c r="D773" i="13"/>
  <c r="D772" i="13" s="1"/>
  <c r="D771" i="13"/>
  <c r="D770" i="13" s="1"/>
  <c r="D769" i="13"/>
  <c r="D768" i="13"/>
  <c r="D767" i="13"/>
  <c r="D766" i="13"/>
  <c r="D765" i="13"/>
  <c r="D764" i="13"/>
  <c r="D763" i="13"/>
  <c r="D762" i="13"/>
  <c r="D761" i="13"/>
  <c r="D760" i="13"/>
  <c r="D755" i="13"/>
  <c r="D754" i="13"/>
  <c r="D753" i="13"/>
  <c r="D752" i="13"/>
  <c r="D750" i="13"/>
  <c r="D749" i="13"/>
  <c r="D748" i="13"/>
  <c r="D747" i="13"/>
  <c r="D746" i="13"/>
  <c r="D745" i="13"/>
  <c r="D743" i="13"/>
  <c r="D744" i="13"/>
  <c r="D742" i="13"/>
  <c r="D741" i="13"/>
  <c r="D740" i="13"/>
  <c r="D739" i="13"/>
  <c r="D738" i="13"/>
  <c r="D737" i="13"/>
  <c r="D736" i="13"/>
  <c r="D735" i="13"/>
  <c r="D734" i="13"/>
  <c r="D732" i="13"/>
  <c r="D731" i="13"/>
  <c r="D729" i="13"/>
  <c r="D728" i="13"/>
  <c r="D727" i="13"/>
  <c r="D726" i="13"/>
  <c r="D725" i="13"/>
  <c r="D724" i="13"/>
  <c r="D723" i="13"/>
  <c r="D722" i="13"/>
  <c r="D721" i="13"/>
  <c r="D720" i="13"/>
  <c r="D719" i="13"/>
  <c r="D718" i="13"/>
  <c r="D709" i="13"/>
  <c r="D708" i="13"/>
  <c r="D707" i="13"/>
  <c r="D706" i="13"/>
  <c r="D705" i="13"/>
  <c r="D703" i="13"/>
  <c r="D701" i="13"/>
  <c r="D702" i="13"/>
  <c r="D699" i="13"/>
  <c r="D698" i="13"/>
  <c r="D697" i="13"/>
  <c r="D696" i="13"/>
  <c r="D694" i="13"/>
  <c r="D693" i="13"/>
  <c r="D691" i="13"/>
  <c r="D690" i="13"/>
  <c r="D689" i="13"/>
  <c r="D688" i="13"/>
  <c r="D687" i="13"/>
  <c r="D686" i="13"/>
  <c r="D685" i="13"/>
  <c r="D684" i="13"/>
  <c r="D683" i="13"/>
  <c r="D681" i="13"/>
  <c r="D669" i="13"/>
  <c r="D680" i="13"/>
  <c r="D668" i="13"/>
  <c r="D678" i="13"/>
  <c r="D677" i="13"/>
  <c r="D676" i="13"/>
  <c r="D675" i="13"/>
  <c r="D674" i="13"/>
  <c r="D673" i="13"/>
  <c r="D672" i="13"/>
  <c r="D671" i="13"/>
  <c r="D670" i="13"/>
  <c r="D658" i="13"/>
  <c r="D657" i="13"/>
  <c r="D656" i="13"/>
  <c r="D655" i="13"/>
  <c r="D654" i="13"/>
  <c r="D653" i="13"/>
  <c r="D652" i="13"/>
  <c r="D651" i="13"/>
  <c r="D650" i="13"/>
  <c r="D649" i="13"/>
  <c r="D648" i="13"/>
  <c r="D643" i="13"/>
  <c r="D642" i="13"/>
  <c r="D641" i="13"/>
  <c r="D640" i="13" s="1"/>
  <c r="D639" i="13"/>
  <c r="D638" i="13"/>
  <c r="D637" i="13"/>
  <c r="D636" i="13"/>
  <c r="D635" i="13" s="1"/>
  <c r="D634" i="13"/>
  <c r="D633" i="13"/>
  <c r="D632" i="13" s="1"/>
  <c r="D629" i="13"/>
  <c r="D631" i="13"/>
  <c r="D626" i="13"/>
  <c r="D625" i="13"/>
  <c r="D624" i="13"/>
  <c r="D621" i="13"/>
  <c r="D620" i="13" s="1"/>
  <c r="D619" i="13"/>
  <c r="D618" i="13"/>
  <c r="D617" i="13"/>
  <c r="D612" i="13"/>
  <c r="D611" i="13" s="1"/>
  <c r="D610" i="13"/>
  <c r="D609" i="13" s="1"/>
  <c r="D608" i="13"/>
  <c r="D607" i="13" s="1"/>
  <c r="D606" i="13"/>
  <c r="D605" i="13"/>
  <c r="D604" i="13" s="1"/>
  <c r="D601" i="13"/>
  <c r="D600" i="13" s="1"/>
  <c r="D599" i="13"/>
  <c r="D598" i="13" s="1"/>
  <c r="D594" i="13"/>
  <c r="D593" i="13"/>
  <c r="D592" i="13" s="1"/>
  <c r="D591" i="13"/>
  <c r="D590" i="13" s="1"/>
  <c r="D589" i="13"/>
  <c r="D588" i="13" s="1"/>
  <c r="D584" i="13"/>
  <c r="D583" i="13"/>
  <c r="D582" i="13" s="1"/>
  <c r="D563" i="13"/>
  <c r="D562" i="13" s="1"/>
  <c r="S391" i="13"/>
  <c r="S390" i="13" s="1"/>
  <c r="S389" i="13" s="1"/>
  <c r="R391" i="13"/>
  <c r="R390" i="13" s="1"/>
  <c r="R389" i="13" s="1"/>
  <c r="R236" i="13" s="1"/>
  <c r="Q391" i="13"/>
  <c r="Q390" i="13" s="1"/>
  <c r="Q389" i="13" s="1"/>
  <c r="P391" i="13"/>
  <c r="P390" i="13" s="1"/>
  <c r="P389" i="13" s="1"/>
  <c r="O391" i="13"/>
  <c r="K391" i="13"/>
  <c r="K390" i="13" s="1"/>
  <c r="K389" i="13" s="1"/>
  <c r="E364" i="13"/>
  <c r="H361" i="13"/>
  <c r="H360" i="13" s="1"/>
  <c r="H359" i="13" s="1"/>
  <c r="H356" i="13" s="1"/>
  <c r="H236" i="13" s="1"/>
  <c r="D234" i="13"/>
  <c r="D233" i="13" s="1"/>
  <c r="D231" i="13"/>
  <c r="D232" i="13"/>
  <c r="D226" i="13"/>
  <c r="D225" i="13" s="1"/>
  <c r="D224" i="13"/>
  <c r="D223" i="13" s="1"/>
  <c r="D222" i="13"/>
  <c r="D221" i="13"/>
  <c r="D220" i="13"/>
  <c r="D219" i="13"/>
  <c r="D218" i="13"/>
  <c r="D216" i="13"/>
  <c r="D215" i="13" s="1"/>
  <c r="D214" i="13"/>
  <c r="D213" i="13"/>
  <c r="D212" i="13"/>
  <c r="D211" i="13"/>
  <c r="D210" i="13"/>
  <c r="D209" i="13"/>
  <c r="D207" i="13"/>
  <c r="D206" i="13"/>
  <c r="D205" i="13"/>
  <c r="D204" i="13"/>
  <c r="D203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5" i="13"/>
  <c r="D184" i="13"/>
  <c r="D183" i="13"/>
  <c r="D182" i="13"/>
  <c r="D181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3" i="13"/>
  <c r="D112" i="13" s="1"/>
  <c r="D111" i="13"/>
  <c r="D110" i="13" s="1"/>
  <c r="D109" i="13"/>
  <c r="D108" i="13"/>
  <c r="D107" i="13"/>
  <c r="D106" i="13"/>
  <c r="D105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2" i="13"/>
  <c r="D81" i="13"/>
  <c r="D79" i="13"/>
  <c r="D78" i="13"/>
  <c r="D76" i="13"/>
  <c r="D75" i="13" s="1"/>
  <c r="D74" i="13"/>
  <c r="D73" i="13"/>
  <c r="D72" i="13"/>
  <c r="D71" i="13"/>
  <c r="D70" i="13"/>
  <c r="D68" i="13"/>
  <c r="D67" i="13"/>
  <c r="D66" i="13"/>
  <c r="D65" i="13"/>
  <c r="D64" i="13"/>
  <c r="D62" i="13"/>
  <c r="D61" i="13" s="1"/>
  <c r="D60" i="13"/>
  <c r="D59" i="13"/>
  <c r="D58" i="13"/>
  <c r="D57" i="13"/>
  <c r="D55" i="13"/>
  <c r="D54" i="13"/>
  <c r="D52" i="13"/>
  <c r="D51" i="13" s="1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2" i="13"/>
  <c r="M391" i="13"/>
  <c r="M390" i="13" s="1"/>
  <c r="M389" i="13" s="1"/>
  <c r="D543" i="13" l="1"/>
  <c r="D623" i="13"/>
  <c r="D627" i="13"/>
  <c r="D647" i="13"/>
  <c r="D662" i="13"/>
  <c r="D751" i="13"/>
  <c r="D759" i="13"/>
  <c r="D786" i="13"/>
  <c r="D814" i="13"/>
  <c r="D532" i="13"/>
  <c r="D516" i="13"/>
  <c r="D513" i="13"/>
  <c r="D421" i="13"/>
  <c r="D336" i="13"/>
  <c r="D310" i="13"/>
  <c r="D304" i="13"/>
  <c r="D298" i="13"/>
  <c r="D291" i="13"/>
  <c r="D240" i="13"/>
  <c r="D237" i="13"/>
  <c r="D615" i="13"/>
  <c r="D558" i="13" s="1"/>
  <c r="K399" i="13"/>
  <c r="K398" i="13" s="1"/>
  <c r="P399" i="13"/>
  <c r="P398" i="13" s="1"/>
  <c r="L399" i="13"/>
  <c r="L398" i="13" s="1"/>
  <c r="M399" i="13"/>
  <c r="M398" i="13" s="1"/>
  <c r="Q399" i="13"/>
  <c r="Q398" i="13" s="1"/>
  <c r="S398" i="13"/>
  <c r="J399" i="13"/>
  <c r="J398" i="13" s="1"/>
  <c r="N399" i="13"/>
  <c r="N398" i="13" s="1"/>
  <c r="D13" i="13"/>
  <c r="D53" i="13"/>
  <c r="D56" i="13"/>
  <c r="D69" i="13"/>
  <c r="D77" i="13"/>
  <c r="IV77" i="13" s="1"/>
  <c r="D80" i="13"/>
  <c r="D83" i="13"/>
  <c r="D104" i="13"/>
  <c r="D186" i="13"/>
  <c r="D208" i="13"/>
  <c r="D217" i="13"/>
  <c r="F9" i="13"/>
  <c r="F7" i="13" s="1"/>
  <c r="H9" i="13"/>
  <c r="H7" i="13" s="1"/>
  <c r="J9" i="13"/>
  <c r="L9" i="13"/>
  <c r="N9" i="13"/>
  <c r="P9" i="13"/>
  <c r="R9" i="13"/>
  <c r="R7" i="13" s="1"/>
  <c r="D10" i="13"/>
  <c r="D114" i="13"/>
  <c r="E9" i="13"/>
  <c r="G9" i="13"/>
  <c r="G7" i="13" s="1"/>
  <c r="I9" i="13"/>
  <c r="I7" i="13" s="1"/>
  <c r="K9" i="13"/>
  <c r="M9" i="13"/>
  <c r="O9" i="13"/>
  <c r="Q9" i="13"/>
  <c r="S9" i="13"/>
  <c r="E363" i="13"/>
  <c r="E356" i="13" s="1"/>
  <c r="E236" i="13" s="1"/>
  <c r="O390" i="13"/>
  <c r="O389" i="13" s="1"/>
  <c r="D391" i="13"/>
  <c r="D63" i="13"/>
  <c r="D180" i="13"/>
  <c r="D202" i="13"/>
  <c r="D227" i="13"/>
  <c r="E7" i="13" l="1"/>
  <c r="N383" i="13"/>
  <c r="N382" i="13" s="1"/>
  <c r="N381" i="13" s="1"/>
  <c r="N380" i="13" s="1"/>
  <c r="N379" i="13" s="1"/>
  <c r="S383" i="13"/>
  <c r="S382" i="13" s="1"/>
  <c r="S381" i="13" s="1"/>
  <c r="S378" i="13" s="1"/>
  <c r="S236" i="13" s="1"/>
  <c r="S7" i="13" s="1"/>
  <c r="M383" i="13"/>
  <c r="M382" i="13" s="1"/>
  <c r="M381" i="13" s="1"/>
  <c r="M380" i="13" s="1"/>
  <c r="M379" i="13" s="1"/>
  <c r="P383" i="13"/>
  <c r="P382" i="13" s="1"/>
  <c r="P381" i="13" s="1"/>
  <c r="P380" i="13" s="1"/>
  <c r="P379" i="13" s="1"/>
  <c r="J383" i="13"/>
  <c r="J382" i="13" s="1"/>
  <c r="J381" i="13" s="1"/>
  <c r="J380" i="13" s="1"/>
  <c r="J379" i="13" s="1"/>
  <c r="Q383" i="13"/>
  <c r="Q382" i="13" s="1"/>
  <c r="Q381" i="13" s="1"/>
  <c r="Q380" i="13" s="1"/>
  <c r="Q379" i="13" s="1"/>
  <c r="L383" i="13"/>
  <c r="L382" i="13" s="1"/>
  <c r="L381" i="13" s="1"/>
  <c r="L380" i="13" s="1"/>
  <c r="L379" i="13" s="1"/>
  <c r="K383" i="13"/>
  <c r="K382" i="13" s="1"/>
  <c r="K381" i="13" s="1"/>
  <c r="D9" i="13"/>
  <c r="O399" i="13"/>
  <c r="O398" i="13" s="1"/>
  <c r="D390" i="13"/>
  <c r="D389" i="13" s="1"/>
  <c r="Q378" i="13" l="1"/>
  <c r="Q377" i="13" s="1"/>
  <c r="P378" i="13"/>
  <c r="P377" i="13" s="1"/>
  <c r="L378" i="13"/>
  <c r="L377" i="13" s="1"/>
  <c r="J378" i="13"/>
  <c r="J377" i="13" s="1"/>
  <c r="M378" i="13"/>
  <c r="M377" i="13" s="1"/>
  <c r="N378" i="13"/>
  <c r="N377" i="13" s="1"/>
  <c r="K380" i="13"/>
  <c r="O383" i="13"/>
  <c r="D399" i="13"/>
  <c r="D398" i="13" s="1"/>
  <c r="N376" i="13" l="1"/>
  <c r="N375" i="13" s="1"/>
  <c r="N374" i="13" s="1"/>
  <c r="N373" i="13" s="1"/>
  <c r="J376" i="13"/>
  <c r="J375" i="13" s="1"/>
  <c r="J374" i="13" s="1"/>
  <c r="J373" i="13" s="1"/>
  <c r="P376" i="13"/>
  <c r="P375" i="13" s="1"/>
  <c r="P374" i="13" s="1"/>
  <c r="P373" i="13" s="1"/>
  <c r="M376" i="13"/>
  <c r="M375" i="13" s="1"/>
  <c r="M374" i="13" s="1"/>
  <c r="M373" i="13" s="1"/>
  <c r="L376" i="13"/>
  <c r="L375" i="13" s="1"/>
  <c r="L374" i="13" s="1"/>
  <c r="L373" i="13" s="1"/>
  <c r="Q376" i="13"/>
  <c r="Q375" i="13" s="1"/>
  <c r="Q374" i="13" s="1"/>
  <c r="Q373" i="13" s="1"/>
  <c r="K379" i="13"/>
  <c r="K378" i="13" s="1"/>
  <c r="O382" i="13"/>
  <c r="D383" i="13"/>
  <c r="Q372" i="13" l="1"/>
  <c r="Q370" i="13" s="1"/>
  <c r="Q366" i="13" s="1"/>
  <c r="Q364" i="13" s="1"/>
  <c r="Q363" i="13" s="1"/>
  <c r="Q361" i="13" s="1"/>
  <c r="Q360" i="13" s="1"/>
  <c r="Q359" i="13" s="1"/>
  <c r="Q356" i="13" s="1"/>
  <c r="Q236" i="13" s="1"/>
  <c r="Q7" i="13" s="1"/>
  <c r="M372" i="13"/>
  <c r="M370" i="13" s="1"/>
  <c r="M366" i="13" s="1"/>
  <c r="M364" i="13" s="1"/>
  <c r="M363" i="13" s="1"/>
  <c r="M356" i="13" s="1"/>
  <c r="M236" i="13" s="1"/>
  <c r="M7" i="13" s="1"/>
  <c r="J372" i="13"/>
  <c r="J370" i="13" s="1"/>
  <c r="J366" i="13" s="1"/>
  <c r="J364" i="13" s="1"/>
  <c r="J363" i="13" s="1"/>
  <c r="J361" i="13" s="1"/>
  <c r="J360" i="13" s="1"/>
  <c r="J359" i="13" s="1"/>
  <c r="J358" i="13" s="1"/>
  <c r="J356" i="13" s="1"/>
  <c r="J236" i="13" s="1"/>
  <c r="J7" i="13" s="1"/>
  <c r="L372" i="13"/>
  <c r="L370" i="13" s="1"/>
  <c r="L366" i="13" s="1"/>
  <c r="L364" i="13" s="1"/>
  <c r="L363" i="13" s="1"/>
  <c r="L356" i="13" s="1"/>
  <c r="L236" i="13" s="1"/>
  <c r="L7" i="13" s="1"/>
  <c r="P372" i="13"/>
  <c r="P370" i="13" s="1"/>
  <c r="P366" i="13" s="1"/>
  <c r="P364" i="13" s="1"/>
  <c r="P363" i="13" s="1"/>
  <c r="P361" i="13" s="1"/>
  <c r="P360" i="13" s="1"/>
  <c r="P359" i="13" s="1"/>
  <c r="P356" i="13" s="1"/>
  <c r="P236" i="13" s="1"/>
  <c r="P7" i="13" s="1"/>
  <c r="N372" i="13"/>
  <c r="N370" i="13" s="1"/>
  <c r="N366" i="13" s="1"/>
  <c r="N364" i="13" s="1"/>
  <c r="N363" i="13" s="1"/>
  <c r="N361" i="13" s="1"/>
  <c r="N360" i="13" s="1"/>
  <c r="N359" i="13" s="1"/>
  <c r="N356" i="13" s="1"/>
  <c r="N236" i="13" s="1"/>
  <c r="N7" i="13" s="1"/>
  <c r="O381" i="13"/>
  <c r="D382" i="13"/>
  <c r="K377" i="13"/>
  <c r="K376" i="13" s="1"/>
  <c r="K375" i="13" l="1"/>
  <c r="O380" i="13"/>
  <c r="D381" i="13"/>
  <c r="O379" i="13" l="1"/>
  <c r="O378" i="13" s="1"/>
  <c r="D380" i="13"/>
  <c r="K374" i="13"/>
  <c r="K373" i="13" l="1"/>
  <c r="K372" i="13" s="1"/>
  <c r="O377" i="13"/>
  <c r="O376" i="13" s="1"/>
  <c r="D379" i="13"/>
  <c r="D378" i="13" s="1"/>
  <c r="K370" i="13" l="1"/>
  <c r="O375" i="13"/>
  <c r="D377" i="13"/>
  <c r="D376" i="13" s="1"/>
  <c r="O374" i="13" l="1"/>
  <c r="D375" i="13"/>
  <c r="K366" i="13"/>
  <c r="O373" i="13" l="1"/>
  <c r="O372" i="13" s="1"/>
  <c r="D374" i="13"/>
  <c r="K364" i="13"/>
  <c r="K363" i="13" l="1"/>
  <c r="O370" i="13"/>
  <c r="D373" i="13"/>
  <c r="D372" i="13" s="1"/>
  <c r="O366" i="13" l="1"/>
  <c r="D370" i="13"/>
  <c r="K361" i="13"/>
  <c r="K360" i="13" l="1"/>
  <c r="O364" i="13"/>
  <c r="D366" i="13"/>
  <c r="K359" i="13" l="1"/>
  <c r="O363" i="13"/>
  <c r="D364" i="13"/>
  <c r="K358" i="13" l="1"/>
  <c r="K356" i="13" s="1"/>
  <c r="K236" i="13" s="1"/>
  <c r="K7" i="13" s="1"/>
  <c r="O361" i="13"/>
  <c r="D363" i="13"/>
  <c r="D358" i="13" l="1"/>
  <c r="O360" i="13"/>
  <c r="D361" i="13"/>
  <c r="O359" i="13" l="1"/>
  <c r="O356" i="13" s="1"/>
  <c r="O236" i="13" s="1"/>
  <c r="O7" i="13" s="1"/>
  <c r="D360" i="13"/>
  <c r="D359" i="13" l="1"/>
  <c r="D356" i="13" s="1"/>
  <c r="D236" i="13" s="1"/>
  <c r="D7" i="13" s="1"/>
</calcChain>
</file>

<file path=xl/sharedStrings.xml><?xml version="1.0" encoding="utf-8"?>
<sst xmlns="http://schemas.openxmlformats.org/spreadsheetml/2006/main" count="1562" uniqueCount="1461">
  <si>
    <t>Г. Духовщина, ул. Карла Либкнехта, д. 50</t>
  </si>
  <si>
    <t>Г. Духовщина, ул. Смоленская, д. 57/13</t>
  </si>
  <si>
    <t>Дер. Большое Береснево, ул. Приозерная, д. 8</t>
  </si>
  <si>
    <t>Пос. Озерный, ст. Сошно, д. 1</t>
  </si>
  <si>
    <t>Пос. Озерный, ул. Ленина, д. 4</t>
  </si>
  <si>
    <t>Пос. Озерный, ул. Ленина, д. 6</t>
  </si>
  <si>
    <t>Пос. Озерный, ул. Строителей, д. 14</t>
  </si>
  <si>
    <t>С. Пречистое, ул. Школьная, д. 1</t>
  </si>
  <si>
    <t>С. Ершичи, ул. Ленина, д. 82</t>
  </si>
  <si>
    <t>С. Ершичи, ул. Луговая, д. 4</t>
  </si>
  <si>
    <t>С. Ворга, пер. Первомайский, д. 3</t>
  </si>
  <si>
    <t>Г. Ельня, ул. Советская, д. 18</t>
  </si>
  <si>
    <t>Г. Ельня, ул. Красноармейская, д. 17</t>
  </si>
  <si>
    <t>Г. Ельня, ул. Говорова, д. 18</t>
  </si>
  <si>
    <t>Г. Ельня, ул. Говорова, д. 10</t>
  </si>
  <si>
    <t>Пос. Кардымово, ул. Красноармейская, д. 27</t>
  </si>
  <si>
    <t>Пос. Кардымово, ул. Красноармейская, д. 29</t>
  </si>
  <si>
    <t>Пос. Красный, пер. Строителей, д. 2</t>
  </si>
  <si>
    <t>Пос. Красный, пер. Строителей, д. 5а</t>
  </si>
  <si>
    <t>Пос. Красный, пер. Строителей, д. 6а</t>
  </si>
  <si>
    <t>Пос. Красный, ул. Глинки, д. 20</t>
  </si>
  <si>
    <t>Пос. Красный, ул. Глинки, д. 5</t>
  </si>
  <si>
    <t>Пос. Красный, ул. Лесная, д. 1</t>
  </si>
  <si>
    <t>Пос. Красный, ул. Советская, д. 34</t>
  </si>
  <si>
    <t>Дер. Гусино, ул. Октябрьская, д. 30</t>
  </si>
  <si>
    <t>Пос. Монастырщина, ул. Смоленская, д. 8</t>
  </si>
  <si>
    <t>Дер. Татарск, д. 112</t>
  </si>
  <si>
    <t>С. Новодугино, ул. 30 лет Победы, д. 4</t>
  </si>
  <si>
    <t>С. Днепровское, ул. Первомайская, д. 25</t>
  </si>
  <si>
    <t>Дер. Даньково, д. 2</t>
  </si>
  <si>
    <t>Дер. Даньково, д. 7</t>
  </si>
  <si>
    <t>Дер. Лосня, д. 26</t>
  </si>
  <si>
    <t>Дер. Рябцево, д. 2</t>
  </si>
  <si>
    <t>Дер. Мурыгино, ул. Школьная, д. 38</t>
  </si>
  <si>
    <t>Дер. Плоское, д. 20</t>
  </si>
  <si>
    <t>Дер. Мачулы, д. 86</t>
  </si>
  <si>
    <t>Дер. Мачулы, д. 87</t>
  </si>
  <si>
    <t>Дер. Шаталово, д. 1</t>
  </si>
  <si>
    <t>Г. Рославль, 165 квартал, д. 2</t>
  </si>
  <si>
    <t>Г. Рославль, 165 квартал, д. 4</t>
  </si>
  <si>
    <t>Г. Рославль, микрорайон 15, д. 13</t>
  </si>
  <si>
    <t>Г. Рославль, микрорайон 15, д. 14</t>
  </si>
  <si>
    <t>Г. Рославль, микрорайон 15, д. 15</t>
  </si>
  <si>
    <t>Г. Рославль, микрорайон 17, д. 11</t>
  </si>
  <si>
    <t>Г. Рославль, микрорайон 17, д. 12</t>
  </si>
  <si>
    <t>Г. Рославль, микрорайон 17, д. 14</t>
  </si>
  <si>
    <t>Г. Рославль, микрорайон 17, д. 15</t>
  </si>
  <si>
    <t>Г. Рославль, пер. 1-й Пролетарский, д. 9</t>
  </si>
  <si>
    <t>Г. Рославль, ул. Большая Смоленская, д. 1</t>
  </si>
  <si>
    <t>Г. Рославль, ул. Каляева, д. 81а</t>
  </si>
  <si>
    <t>Г. Рославль, ул. Пушкина, д. 18</t>
  </si>
  <si>
    <t>Г. Рославль, ул. Пушкина, д. 43</t>
  </si>
  <si>
    <t>Г. Рославль, ул. Пушкина, д.6</t>
  </si>
  <si>
    <t>Г. Рославль, ул. Товарная, д.5</t>
  </si>
  <si>
    <t>Г. Рославль, ул. Красина, д.5</t>
  </si>
  <si>
    <t>Г. Рославль, ул. Энгельса, д. 14</t>
  </si>
  <si>
    <t>Г. Рославль, ул. Энгельса, д. 9</t>
  </si>
  <si>
    <t>Г. Рославль, ул. Энгельса, д. 13</t>
  </si>
  <si>
    <t>Г. Рославль, ул. 2-я Дачная, д. 13а</t>
  </si>
  <si>
    <t>Г. Рославль, пер. Свердлова, д. 20</t>
  </si>
  <si>
    <t>Г. Рославль, ул. Советская, д. 67</t>
  </si>
  <si>
    <t>Г. Рославль, ул. Советская, д. 78</t>
  </si>
  <si>
    <t>Г. Рославль, ул. Советская, д. 80</t>
  </si>
  <si>
    <t>С. Богданово, ул. Западная, д. 1</t>
  </si>
  <si>
    <t>Дер. Ивановское, д. 1</t>
  </si>
  <si>
    <t>Дер. Малые Кириллы, ул. Ельнинская, д. 2а</t>
  </si>
  <si>
    <t>Дер. Малые Кириллы, ул. Ельнинская, д. 4а</t>
  </si>
  <si>
    <t>Дер. Малые Кириллы, ул. Строителей, д. 5а</t>
  </si>
  <si>
    <t>Пос. Льнозавода, д. 20</t>
  </si>
  <si>
    <t>Пос. Льнозавода, д. 22</t>
  </si>
  <si>
    <t>Дер. Липовка, ул. Мирный жилой массив, д. 1</t>
  </si>
  <si>
    <t>Дер. Липовка, ул. Мирный жилой массив, д. 3</t>
  </si>
  <si>
    <t>С. Остер, ул. Советская, д. 3</t>
  </si>
  <si>
    <t>С. Остер, ул. Советская, д. 7</t>
  </si>
  <si>
    <t>С. Остер, ул. Советская, д. 14</t>
  </si>
  <si>
    <t>Дер. Козловка, ул. Мира, д. 35</t>
  </si>
  <si>
    <t>Дер. Перенка, д. 17</t>
  </si>
  <si>
    <t>Дер. Перенка, д. 19</t>
  </si>
  <si>
    <t>Дер. Перенка, д. 20</t>
  </si>
  <si>
    <t>Г. Рудня, ул. Западная, д. 19</t>
  </si>
  <si>
    <t>Г. Рудня, ул. им. М.А. Егорова, д. 5</t>
  </si>
  <si>
    <t>Г. Рудня, ул. Пирогова, д. 6</t>
  </si>
  <si>
    <t>С. Понизовье, ул. им. Чибисова К.Н., д. 5</t>
  </si>
  <si>
    <t>Пос. Голынки, ул. Железнодорожная, д. 8</t>
  </si>
  <si>
    <t>Пос. Голынки, ул. Железнодорожная, д. 10</t>
  </si>
  <si>
    <t>Дер. Чистик, ул. Луговая, д. 6</t>
  </si>
  <si>
    <t>Дер. Березино, ул. Центральная, д. 16</t>
  </si>
  <si>
    <t>Г. Сафоново, ул. 1-я Западная, д. 10</t>
  </si>
  <si>
    <t>Г. Сафоново, ул. 40 лет Октября, д. 10</t>
  </si>
  <si>
    <t>Г. Сафоново, ул. 40 лет Октября, д. 12</t>
  </si>
  <si>
    <t>Г. Сафоново, ул. 40 лет Октября, д. 2</t>
  </si>
  <si>
    <t>Г. Сафоново, ул. 40 лет Октября, д. 4</t>
  </si>
  <si>
    <t>Г. Сафоново, ул. Вахрушева, д. 12</t>
  </si>
  <si>
    <t>Г. Сафоново, ул. Вахрушева, д. 15</t>
  </si>
  <si>
    <t>Г. Сафоново, ул. Коммунистическая, д. 2</t>
  </si>
  <si>
    <t>Г. Сафоново, ул. Куйбышева, д. 1</t>
  </si>
  <si>
    <t>Г. Сафоново, ул. Ленина, д. 11</t>
  </si>
  <si>
    <t>Г. Сафоново, ул. Ленина, д. 13</t>
  </si>
  <si>
    <t>Г. Сафоново, ул. Ленина, д. 15</t>
  </si>
  <si>
    <t>Г. Сафоново, ул. Ленина, д. 8</t>
  </si>
  <si>
    <t>Г. Сафоново, ул. Ленинградская, д. 4</t>
  </si>
  <si>
    <t>Г. Сафоново, ул. Ленинградская, д. 6</t>
  </si>
  <si>
    <t>Г. Сафоново, ул. Ленинградская, д. 8</t>
  </si>
  <si>
    <t>Г. Сафоново, ул. Свободы, д. 19</t>
  </si>
  <si>
    <t>Г. Сафоново, ул. Строителей, д. 10</t>
  </si>
  <si>
    <t>Г. Сафоново, ул. Строителей, д. 12</t>
  </si>
  <si>
    <t>Г. Сафоново, ул. Строителей, д. 2</t>
  </si>
  <si>
    <t>Г. Сафоново, ул. Строителей, д. 6</t>
  </si>
  <si>
    <t>Г. Сафоново, ул. Энгельса, д. 13</t>
  </si>
  <si>
    <t>Г. Сафоново, ул. Энгельса, д. 9</t>
  </si>
  <si>
    <t>Г. Смоленск, Витебское шоссе, д. 26</t>
  </si>
  <si>
    <t>Г. Смоленск, Витебское шоссе, д. 28</t>
  </si>
  <si>
    <t>Г. Смоленск, Витебское шоссе, д. 30</t>
  </si>
  <si>
    <t>Г. Смоленск, Витебское шоссе, д. 44</t>
  </si>
  <si>
    <t>Г. Смоленск, Витебское шоссе, д. 48</t>
  </si>
  <si>
    <t>Г. Смоленск, Витебское шоссе, д. 50</t>
  </si>
  <si>
    <t>Г. Смоленск, Витебское шоссе, д. 52</t>
  </si>
  <si>
    <t>Г. Смоленск, Витебское шоссе, д. 54</t>
  </si>
  <si>
    <t>Г. Смоленск, Витебское шоссе, д. 70</t>
  </si>
  <si>
    <t>Г. Смоленск, Витебское шоссе, д. 72</t>
  </si>
  <si>
    <t>Г. Смоленск, Витебское шоссе, д. 74</t>
  </si>
  <si>
    <t>Г. Смоленск, городок Коминтерна, д. 11</t>
  </si>
  <si>
    <t>Г. Смоленск, городок Коминтерна, д. 2</t>
  </si>
  <si>
    <t>Г. Смоленск, городок Коминтерна, д. 3</t>
  </si>
  <si>
    <t>Г. Смоленск, городок Коминтерна, д. 4</t>
  </si>
  <si>
    <t>Г. Смоленск, городок Коминтерна, д. 5</t>
  </si>
  <si>
    <t>Г. Смоленск, городок Коминтерна, д. 6</t>
  </si>
  <si>
    <t>Г. Смоленск, городок Коминтерна, д. 7</t>
  </si>
  <si>
    <t>Г. Смоленск, городок Коминтерна, д. 8</t>
  </si>
  <si>
    <t>Г. Смоленск, городок Коминтерна, д. 9</t>
  </si>
  <si>
    <t>Г. Смоленск, микрорайон Южный, д. 39</t>
  </si>
  <si>
    <t>Г. Смоленск, пер. Карачевский, д. 6</t>
  </si>
  <si>
    <t>Г. Смоленск, пер. Мало-Мопровский, д. 8</t>
  </si>
  <si>
    <t>Г. Смоленск, пер. Смирнова, д. 3/4</t>
  </si>
  <si>
    <t>Г. Смоленск, пос. 3-го кирпичного завода, д. 10</t>
  </si>
  <si>
    <t>Г. Смоленск, пос. 430 км, д. 17</t>
  </si>
  <si>
    <t>Г. Смоленск, пос. Вязовенька, д. 2</t>
  </si>
  <si>
    <t>Г. Смоленск, просп. Гагарина, д. 12в</t>
  </si>
  <si>
    <t>Г. Смоленск, просп. Гагарина, д. 24</t>
  </si>
  <si>
    <t>Г. Смоленск, ул. 12 лет Октября, д. 5</t>
  </si>
  <si>
    <t>Г. Смоленск, ул. 25 Сентября, д. 3</t>
  </si>
  <si>
    <t>Г. Смоленск, ул. 25 Сентября, д. 48</t>
  </si>
  <si>
    <t>Г. Смоленск, ул. 2-я Киевская, д. 9</t>
  </si>
  <si>
    <t>Г. Смоленск, ул. 4-я Загорная, д. 22</t>
  </si>
  <si>
    <t>Г. Смоленск, ул. Автозаводская, д. 21б</t>
  </si>
  <si>
    <t>Г. Смоленск, ул. Автозаводская, д. 35</t>
  </si>
  <si>
    <t>Г. Смоленск, ул. Багратиона, д. 8/1</t>
  </si>
  <si>
    <t>Г. Смоленск, ул. Бакунина, д. 10б</t>
  </si>
  <si>
    <t>Г. Смоленск, ул. Бакунина, д. 2</t>
  </si>
  <si>
    <t>Г. Смоленск, ул. Валентины Гризодубовой, д. 2</t>
  </si>
  <si>
    <t>Г. Смоленск, ул. Гастелло, д. 4</t>
  </si>
  <si>
    <t>Г. Смоленск, ул. Герцена, д. 3</t>
  </si>
  <si>
    <t>Г. Смоленск, ул. Герцена, д. 5</t>
  </si>
  <si>
    <t>Г. Смоленск, ул. Генерала Городнянского, д. 1</t>
  </si>
  <si>
    <t>Г. Смоленск, ул. Брестская, д. 4</t>
  </si>
  <si>
    <t>Г. Смоленск, ул. Валентины Гризодубовой,  д. 4</t>
  </si>
  <si>
    <t>Г. Смоленск, ул. Верхнеясенный водозабор, д. 1</t>
  </si>
  <si>
    <t>Г. Смоленск, пер. Водяной, д. 4</t>
  </si>
  <si>
    <t>Г. Смоленск, пер. Войкова, д. 1</t>
  </si>
  <si>
    <t>Г. Смоленск, ул. Володарского, д. 12</t>
  </si>
  <si>
    <t>Г. Смоленск, ул. Докучаева, д. 4</t>
  </si>
  <si>
    <t>Г. Смоленск, ул. Дзержинского, д. 3а</t>
  </si>
  <si>
    <t>Г. Смоленск, ул. Дзержинского, д. 24</t>
  </si>
  <si>
    <t>Г. Смоленск, ул. Дзержинского, д. 26</t>
  </si>
  <si>
    <t>Г. Смоленск, ул. Исаковского, д. 12/1</t>
  </si>
  <si>
    <t>Г. Смоленск, ул. Исаковского, д. 14</t>
  </si>
  <si>
    <t xml:space="preserve">Г. Смоленск, ул. Исаковского, д. 16 </t>
  </si>
  <si>
    <t>Г. Смоленск, ул. Исаковского, д. 20а</t>
  </si>
  <si>
    <t>Г. Смоленск, ул. Исаковского, д. 22</t>
  </si>
  <si>
    <t>Г. Смоленск, ул. Колхозная, д. 14</t>
  </si>
  <si>
    <t>Г. Смоленск, ул. Коммунистическая, д. 15/2</t>
  </si>
  <si>
    <t>Г. Смоленск, ул. Коммунистическая, д. 17</t>
  </si>
  <si>
    <t>Г. Смоленск, ул. Котовского, д. 23</t>
  </si>
  <si>
    <t>Г. Смоленск, ул. Крупской, д. 44</t>
  </si>
  <si>
    <t>Г. Смоленск, ул. Крупской, д. 55б</t>
  </si>
  <si>
    <t>Г. Смоленск, ул. Крупской, д. 45</t>
  </si>
  <si>
    <t>Г. Смоленск, ул. Крупской, д. 46</t>
  </si>
  <si>
    <t>Г. Смоленск, ул. Крупской, д. 48</t>
  </si>
  <si>
    <t>Г. Смоленск, ул. Крупской, д. 50</t>
  </si>
  <si>
    <t>Г. Смоленск, ул. Крупской, д. 52/2</t>
  </si>
  <si>
    <t>Г. Смоленск, ул. Крупской, д. 53</t>
  </si>
  <si>
    <t>Г. Смоленск, ул. Крупской, д. 55</t>
  </si>
  <si>
    <t>Г. Смоленск, ул. Крупской, д. 57</t>
  </si>
  <si>
    <t>Г. Смоленск, ул. Крупской, д. 59</t>
  </si>
  <si>
    <t>Г. Смоленск, ул. Крупской, д. 61</t>
  </si>
  <si>
    <t>Г. Смоленск, ул. Крылова, д. 3</t>
  </si>
  <si>
    <t>Г. Смоленск, ул. Лавочкина, д. 38</t>
  </si>
  <si>
    <t>Г. Смоленск, ул. Лавочкина, д. 52а</t>
  </si>
  <si>
    <t>Г. Смоленск, ул. Лавочкина, д. 52</t>
  </si>
  <si>
    <t>Г. Смоленск, ул. Лавочкина, д. 60</t>
  </si>
  <si>
    <t>Г. Смоленск, ул. Лавочкина, д. 64</t>
  </si>
  <si>
    <t>Г. Смоленск, ул. Лавочкина, д. 66</t>
  </si>
  <si>
    <t>Г. Смоленск, ул. Лавочкина, д. 68</t>
  </si>
  <si>
    <t>Г. Смоленск, ул. Ленина, д. 8а</t>
  </si>
  <si>
    <t>Г. Смоленск, ул. Ломоносова, д. 11а</t>
  </si>
  <si>
    <t>Г. Смоленск, ул. Мало-Краснофлотская, д. 27а</t>
  </si>
  <si>
    <t>Г. Смоленск, ул. Марии Октябрьской, д. 4в</t>
  </si>
  <si>
    <t>Г. Смоленск, ул. Марины Расковой, д. 4, корпус 1</t>
  </si>
  <si>
    <t>Г. Смоленск, ул. Марины Расковой, д. 4, корпус 2</t>
  </si>
  <si>
    <t>Г. Смоленск, ул. Маршала Еременко, д. 2</t>
  </si>
  <si>
    <t>Г. Смоленск, ул. Маршала Еременко, д. 40</t>
  </si>
  <si>
    <t>Г. Смоленск, ул. Маршала Еременко, д. 58</t>
  </si>
  <si>
    <t>Г. Смоленск, ул. Маршала Еременко, д. 8</t>
  </si>
  <si>
    <t>Г. Смоленск, ул. Маршала Жукова, д. 26</t>
  </si>
  <si>
    <t>Г. Смоленск, ул. Маяковского, д. 5б</t>
  </si>
  <si>
    <t>Г. Смоленск, ул. Мира, д. 11</t>
  </si>
  <si>
    <t>Г. Смоленск, ул. Мира, д. 16</t>
  </si>
  <si>
    <t>Г. Смоленск, ул. Мира, д. 18</t>
  </si>
  <si>
    <t>Г. Смоленск, ул. Мира, д. 3</t>
  </si>
  <si>
    <t>Г. Смоленск, ул. Мира, д. 4</t>
  </si>
  <si>
    <t>Г. Смоленск, ул. Мира, д. 6</t>
  </si>
  <si>
    <t>Г. Смоленск, ул. Мира, д. 9</t>
  </si>
  <si>
    <t>Г. Смоленск, ул. Нарвская, д. 19</t>
  </si>
  <si>
    <t>Г. Смоленск, ул. Нарвская, д. 21, корпус 2</t>
  </si>
  <si>
    <t>Г. Смоленск, ул. Нарвская, д. 3</t>
  </si>
  <si>
    <t>Г. Смоленск, ул. Нахимсона, д. 3</t>
  </si>
  <si>
    <t>Г. Смоленск, ул. Нахимсона, д. 4</t>
  </si>
  <si>
    <t>Г. Смоленск, ул. Нахимсона, д. 9</t>
  </si>
  <si>
    <t>Г. Смоленск, ул. Николаева, д. 19</t>
  </si>
  <si>
    <t>Г. Смоленск, ул. Николаева, д. 20</t>
  </si>
  <si>
    <t>Г. Смоленск, ул. Николаева, д. 47г</t>
  </si>
  <si>
    <t>Г. Смоленск, ул. Николаева, д. 47б</t>
  </si>
  <si>
    <t>Г. Смоленск, ул. Ново-Мопровская, д. 60</t>
  </si>
  <si>
    <t>Г. Смоленск, ул. Октябрьской революции, д. 13а</t>
  </si>
  <si>
    <t>Г. Смоленск, ул. Октябрьской революции, д. 18</t>
  </si>
  <si>
    <t>Г. Смоленск, ул. Парижской Коммуны, д. 2</t>
  </si>
  <si>
    <t>Г. Смоленск, ул. Петра Алексеева, д. 6</t>
  </si>
  <si>
    <t>Г. Смоленск, ул. Петра Алексеева, д. 3</t>
  </si>
  <si>
    <t>Г. Смоленск, ул. Пржевальского, д. 4б</t>
  </si>
  <si>
    <t>Г. Смоленск, ул. Радищева, д. 10</t>
  </si>
  <si>
    <t>Г. Смоленск, ул. Радищева, д. 12а</t>
  </si>
  <si>
    <t>Г. Смоленск, ул. Радищева, д. 1а</t>
  </si>
  <si>
    <t>Г. Смоленск, ул. Свердлова, д. 1</t>
  </si>
  <si>
    <t>Г. Смоленск, ул. Седова, д. 17</t>
  </si>
  <si>
    <t>Г. Смоленск, ул. Седова, д. 20</t>
  </si>
  <si>
    <t>Г. Смоленск, ул. Седова, д. 31</t>
  </si>
  <si>
    <t>Г. Смоленск, ул. Соболева, д. 23</t>
  </si>
  <si>
    <t>Г. Смоленск, ул. Соболева, д. 8</t>
  </si>
  <si>
    <t>Г. Смоленск, ул. Средне-Лермонтовская, д. 29</t>
  </si>
  <si>
    <t>Г. Смоленск, ул. Строителей, д. 10/11</t>
  </si>
  <si>
    <t>Г. Смоленск, ул. Строителей, д. 12/14</t>
  </si>
  <si>
    <t>Г. Смоленск, ул. Твардовского, д. 27</t>
  </si>
  <si>
    <t>Г. Смоленск, ул. Тимирязева, д. 2</t>
  </si>
  <si>
    <t>Г. Смоленск, ул. Фрунзе, д. 49</t>
  </si>
  <si>
    <t>Г. Смоленск, ул. Фрунзе, д. 53</t>
  </si>
  <si>
    <t>Г. Смоленск, ул. Фрунзе, д. 66</t>
  </si>
  <si>
    <t>Г. Смоленск, ул. Центральная, д. 13а</t>
  </si>
  <si>
    <t>Г. Смоленск, ул. Центральная, д. 14</t>
  </si>
  <si>
    <t>Г. Смоленск, ул. Центральная, д. 16</t>
  </si>
  <si>
    <t>Г. Смоленск, ул. Центральная, д. 20/1</t>
  </si>
  <si>
    <t>Г. Смоленск, ул. Центральная, д. 22</t>
  </si>
  <si>
    <t>Г. Смоленск, ул. Центральная, д. 3</t>
  </si>
  <si>
    <t>Г. Смоленск, ул. Чапаева, д. 4</t>
  </si>
  <si>
    <t>Г. Смоленск, ул. Чаплина, д. 10/18</t>
  </si>
  <si>
    <t>Г. Смоленск, ул. Чаплина, д. 4</t>
  </si>
  <si>
    <t>Г. Смоленск, ул. Чернышевского, д. 1</t>
  </si>
  <si>
    <t>Г. Смоленск, ул. Чернышевского, д. 5</t>
  </si>
  <si>
    <t>Г. Смоленск, ул. Чернышевского, д. 6а</t>
  </si>
  <si>
    <t>Г. Смоленск, ул. Черняховского, д. 2</t>
  </si>
  <si>
    <t>Г. Смоленск, ул. Чернышевского, д. 8а</t>
  </si>
  <si>
    <t>Г. Смоленск, ул. Черняховского, д. 4</t>
  </si>
  <si>
    <t>Г. Смоленск, ул. Черняховского, д. 6</t>
  </si>
  <si>
    <t>Г. Смоленск, ул. Чкалова, д. 3</t>
  </si>
  <si>
    <t>Г. Смоленск, ул. Энгельса, д. 10</t>
  </si>
  <si>
    <t>Г. Смоленск, ул. Энгельса, д. 11</t>
  </si>
  <si>
    <t>Г. Смоленск, ул. Энгельса, д. 9</t>
  </si>
  <si>
    <t>Г. Смоленск, ул. Юрьева, д. 15</t>
  </si>
  <si>
    <t>Дер. Вязгино, ул. Дорожная, д. 4</t>
  </si>
  <si>
    <t>Дер. Вязгино, ул. Дорожная, д. 5</t>
  </si>
  <si>
    <t>Дер. Вязгино, ул. Дорожная, д. 8</t>
  </si>
  <si>
    <t>Дер. Новые Батеки, ул. Школьная, д.11</t>
  </si>
  <si>
    <t>Дер. Новые Батеки, ул. Школьная, д.13</t>
  </si>
  <si>
    <t>Дер. Новые Батеки, ул. Школьная, д.15</t>
  </si>
  <si>
    <t>Дер. Новые Батеки, ул. Школьная, д.18</t>
  </si>
  <si>
    <t>Дер. Ракитня-2, ул. Молодежная, д. 2</t>
  </si>
  <si>
    <t>Дер. Ракитня-2, ул. Молодежная, д. 4</t>
  </si>
  <si>
    <t>Дер. Старые Батеки, ул. Баринова, д. 1</t>
  </si>
  <si>
    <t>Дер. Старые Батеки, ул. Баринова, д. 2</t>
  </si>
  <si>
    <t>Дер. Старые Батеки, ул. Баринова, д. 3</t>
  </si>
  <si>
    <t>Дер. Дивасы, ул. Мичурина, д. 1</t>
  </si>
  <si>
    <t>Дер. Дивасы, ул. Мичурина, д. 4</t>
  </si>
  <si>
    <t>Дер. Дивасы, ул. Мичурина, д. 5</t>
  </si>
  <si>
    <t>Дер. ДРСУ-5, д. 1</t>
  </si>
  <si>
    <t>Дер. ДРСУ-5, д. 2</t>
  </si>
  <si>
    <t>Дер. ДРСУ-5, д. 3</t>
  </si>
  <si>
    <t>Дер. ДРСУ-5, д. 4</t>
  </si>
  <si>
    <t>Дер. ДРСУ-5, д. 5</t>
  </si>
  <si>
    <t>Дер. ДРСУ-5, д. 7</t>
  </si>
  <si>
    <t>Дер. ДРСУ-5, д. 8</t>
  </si>
  <si>
    <t>С. Каспля-1, ул. Советская, д. 19</t>
  </si>
  <si>
    <t>С. Катынь, ул. Витебское шоссе, д. 14</t>
  </si>
  <si>
    <t>С. Катынь, ул. Витебское шоссе, д. 8</t>
  </si>
  <si>
    <t>С. Катынь, ул. Витебское шоссе, д. 9</t>
  </si>
  <si>
    <t>Дер. Кощино, пер. Новоселов, д. 8</t>
  </si>
  <si>
    <t>Дер. Кощино, ул. Дружбы, д. 19</t>
  </si>
  <si>
    <t>Дер. Кощино, ул. Дружбы, д. 2</t>
  </si>
  <si>
    <t>Дер. Кощино, ул. Дружбы, д. 21</t>
  </si>
  <si>
    <t>Дер. Кощино, ул. Дружбы, д. 5</t>
  </si>
  <si>
    <t>Дер. Кощино, ул. Дружбы, д. 6</t>
  </si>
  <si>
    <t>Дер. Кощино, ул. Дружбы, д. 7</t>
  </si>
  <si>
    <t>Дер. Кощино, ул. Дружбы, д. 8</t>
  </si>
  <si>
    <t>Дер. Кощино, ул. Калинина, д. 11</t>
  </si>
  <si>
    <t>Дер. Кощино, ул. Калинина, д. 13</t>
  </si>
  <si>
    <t>Дер. Кощино, ул. Калинина, д. 17</t>
  </si>
  <si>
    <t>Дер. Кощино, ул. Калинина, д. 23</t>
  </si>
  <si>
    <t>Дер. Кощино, ул. Калинина, д. 3</t>
  </si>
  <si>
    <t>Дер. Кощино, ул. Калинина, д. 5</t>
  </si>
  <si>
    <t>Дер. Кощино, ул. Калинина, д. 9</t>
  </si>
  <si>
    <t>Дер. Жуково, ул. Мира, д. 24</t>
  </si>
  <si>
    <t>Дер. Жуково, ул. Мира, д. 25</t>
  </si>
  <si>
    <t>Дер. Жуково, ул. Мира, д. 25а</t>
  </si>
  <si>
    <t>Дер. Жуково, ул. Мира, д. 25б</t>
  </si>
  <si>
    <t>Дер. Жуково, ул. Мира, д. 55</t>
  </si>
  <si>
    <t>Дер. Иловка, д. 28</t>
  </si>
  <si>
    <t>Дер. Мощинки, ул. Садовая, д. 4</t>
  </si>
  <si>
    <t>Дер. Хохлово, ул. Мира, д. 8</t>
  </si>
  <si>
    <t>Г. Сычевка, ст. Сычевка, д. 16</t>
  </si>
  <si>
    <t>Г. Сычевка, ул. Большая Пролетарская, д. 44а</t>
  </si>
  <si>
    <t>Г. Сычевка, ул. Большая Пролетарская, д. 67</t>
  </si>
  <si>
    <t>Г. Сычевка, ул. Большая Советская, д. 22</t>
  </si>
  <si>
    <t>Г. Сычевка, ул. СПТУ-27, д. 3</t>
  </si>
  <si>
    <t>Г. Сычевка, ул. СПТУ-27, д. 4</t>
  </si>
  <si>
    <t>Дер. Юшино, ул. Центральная, д. 25</t>
  </si>
  <si>
    <t>Пос. Хиславичи, ул. Зверева, д. 3</t>
  </si>
  <si>
    <t>Пос. Хиславичи, ул. Зверева, д. 4</t>
  </si>
  <si>
    <t>Пос. Хиславичи, ул. Зверева, д. 6</t>
  </si>
  <si>
    <t>Пос. Хиславичи, ул. Зверева, д. 8</t>
  </si>
  <si>
    <t>Пос. Хиславичи, ул. Ленина, д. 45/2</t>
  </si>
  <si>
    <t>Пос. Хиславичи, ул. Молодежная, д. 3</t>
  </si>
  <si>
    <t>Пос. Хиславичи, ул. Молодежная, д. 4</t>
  </si>
  <si>
    <t>Пос. Хиславичи, ул. Молодежная, д. 4а</t>
  </si>
  <si>
    <t>Пос. Хиславичи, ул. Молодежная, д. 5</t>
  </si>
  <si>
    <t>Пос. Хиславичи, ул. Советская, д. 123</t>
  </si>
  <si>
    <t>Пос. Хиславичи, ул. Советская, д. 20</t>
  </si>
  <si>
    <t>Пос. Холм-Жирковский, ул. Октябрьская, д. 29</t>
  </si>
  <si>
    <t>Пос. Холм-Жирковский, ул. Пушкина, д. 24</t>
  </si>
  <si>
    <t>Пос. Холм-Жирковский, ул. Советская, д. 64</t>
  </si>
  <si>
    <t>Пос. Шумячи, ул. Базарная, д. 15</t>
  </si>
  <si>
    <t>Пос. Шумячи, ул. Базарная, д. 21</t>
  </si>
  <si>
    <t>Пос. Шумячи, ул. Высокая, д. 15</t>
  </si>
  <si>
    <t>Пос. Шумячи, ул. Высокая, д. 18</t>
  </si>
  <si>
    <t>Пос. Шумячи, ул. Высокая, д. 20</t>
  </si>
  <si>
    <t>Пос. Шумячи, ул. Высокая, д. 8</t>
  </si>
  <si>
    <t>Пос. Шумячи, ул. Заводская, д. 5</t>
  </si>
  <si>
    <t>Пос. Шумячи, ул. Садовая, д. 20</t>
  </si>
  <si>
    <t>Пос. Шумячи, ул. Сельхозтехника, д. 16</t>
  </si>
  <si>
    <t>Пос. Шумячи, ул. Сельхозтехника, д. 3</t>
  </si>
  <si>
    <t>Пос. Шумячи, ул. Сельхозтехника, д. 5</t>
  </si>
  <si>
    <t>Дер. Озерная, ул. Руссковская, д. 5</t>
  </si>
  <si>
    <t>С. Первомайский, пер. Советский, д. 12</t>
  </si>
  <si>
    <t>С. Первомайский, ул. Советская, д. 6</t>
  </si>
  <si>
    <t>Г. Ярцево, ул. 1-й Смоленский проезд, д. 5</t>
  </si>
  <si>
    <t>Г. Ярцево, ул. 1-й Смоленский проезд, д. 7</t>
  </si>
  <si>
    <t>Г. Ярцево, ул. 50 лет Октября, д. 4</t>
  </si>
  <si>
    <t>Г. Ярцево, ул. Братьев Шаршановых, д. 45</t>
  </si>
  <si>
    <t>Г. Ярцево, ул. Гагарина, д. 2</t>
  </si>
  <si>
    <t>Г. Ярцево, ул. Гагарина, д. 3</t>
  </si>
  <si>
    <t>Г. Ярцево, ул. Гагарина, д. 6</t>
  </si>
  <si>
    <t>Г. Ярцево, ул. Гагарина, д. 8</t>
  </si>
  <si>
    <t>Г. Ярцево, ул. Гагарина, д. 10/20</t>
  </si>
  <si>
    <t>Г. Ярцево, ул. Гагарина, д. 11</t>
  </si>
  <si>
    <t>Г. Ярцево, ул. Гагарина, д. 14</t>
  </si>
  <si>
    <t>Г. Ярцево, ул. Гагарина, д. 23</t>
  </si>
  <si>
    <t>Г. Ярцево, ул. Интернациональная, д. 3</t>
  </si>
  <si>
    <t>Г. Ярцево, ул. К. Маркса, д. 9</t>
  </si>
  <si>
    <t>Г. Ярцево, ул. Луначарского, д. 4</t>
  </si>
  <si>
    <t>Г. Ярцево, ул. Первомайская, д. 14/6</t>
  </si>
  <si>
    <t>Г. Ярцево, ул. Первомайская, д. 16</t>
  </si>
  <si>
    <t>Г. Ярцево, ул. Первомайская, д. 24</t>
  </si>
  <si>
    <t>Г. Ярцево, ул. Первомайская, д. 26</t>
  </si>
  <si>
    <t>Г. Ярцево, ул. Строителей, д. 10</t>
  </si>
  <si>
    <t>Г. Ярцево, ул. Чернышевского, д. 10</t>
  </si>
  <si>
    <t>Г. Ярцево, ул. Школьная, д. 2</t>
  </si>
  <si>
    <t>Г. Ярцево, ул. Школьная, д. 12</t>
  </si>
  <si>
    <t>Г. Ярцево, ул. Автозаводская, д. 40</t>
  </si>
  <si>
    <t>Г. Ярцево, ул. Луначарского, д. 2</t>
  </si>
  <si>
    <t>Дер. Капыревщина, ул. Магистральная, д. 21</t>
  </si>
  <si>
    <t>Дер. Капыревщина, ул. Славы, д. 4</t>
  </si>
  <si>
    <t>Дер. Капыревщина, ул. Славы, д. 6</t>
  </si>
  <si>
    <t>Дер. Капыревщина, ул. Мира, д. 12</t>
  </si>
  <si>
    <t>Дер. Михейково, ул. Луговая, д. 11</t>
  </si>
  <si>
    <t>Дер. Михейково, ул. Молодежная, д. 3</t>
  </si>
  <si>
    <t>Г. Смоленск, ул. Станционная, д. 1</t>
  </si>
  <si>
    <t>Итого по Вяземскому городскому поселению Вяземского района Смоленской области</t>
  </si>
  <si>
    <t>Итого по 2017 году</t>
  </si>
  <si>
    <t>Итого по 2018 году</t>
  </si>
  <si>
    <t>Итого по 2019 году</t>
  </si>
  <si>
    <t>Итого по Смоленской области на 2017-2019 годы</t>
  </si>
  <si>
    <t>Раздел 2. Перечень услуг и (или) работ по капитальному ремонту общего имущества в многоквартирных домах и их стоимость</t>
  </si>
  <si>
    <t xml:space="preserve">Г. Смоленск, ул. Маршала Жукова, д. 9 </t>
  </si>
  <si>
    <t>Итого по Суетовскому сельскому поселению Ярцевского района Смоленской области</t>
  </si>
  <si>
    <t>Итого по Андрейковскому сельскому поселению Вяземского района Смоленской области</t>
  </si>
  <si>
    <t>Итого по муниципальному образованию  «город Десногорск» Смоленской области</t>
  </si>
  <si>
    <t>Итого по муниципальному образованию «город Десногорск» Смоленской области</t>
  </si>
  <si>
    <t>Итого по Дорогобужскому городскому поселению Дорогобужского района Смоленской области</t>
  </si>
  <si>
    <t>Итого по Верхнеднепровскому городскому поселению Дорогобужского района Смоленской области</t>
  </si>
  <si>
    <t>Итого по Озерненскому городскому поселению Духовщинского района Смоленской области</t>
  </si>
  <si>
    <t>Итого по Ельнинскому городскому поселению Ельнинского района Смоленской области</t>
  </si>
  <si>
    <t>Итого по Даньковскому сельскому поселению Починковского района Смоленской области</t>
  </si>
  <si>
    <t>Итого по Лосненскому сельскому поселению Починковского района Смоленской области</t>
  </si>
  <si>
    <t>Итого по Рославльскому городскому поселению Рославльского района Смоленской области</t>
  </si>
  <si>
    <t xml:space="preserve">Итого по  Руднянскому городскому поселению Руднянского района Смоленской области </t>
  </si>
  <si>
    <t>Итого по Голынковскому городскому поселению Руднянского района Смоленской области</t>
  </si>
  <si>
    <t>Итого по Чистиковскому сельскому поселению  Руднянского района Смоленской области</t>
  </si>
  <si>
    <t>Итого по городу Смоленску</t>
  </si>
  <si>
    <t>Итого по  Гнездовскому сельскому поселению Смоленского района Смоленской области</t>
  </si>
  <si>
    <t>Итого по  Кощинскому сельскому поселению Смоленского района Смоленской области</t>
  </si>
  <si>
    <t>Итого по  Стабенскому сельскому поселению Смоленского района Смоленской области</t>
  </si>
  <si>
    <t>Итого по Сычевскому городскому поселению Сычевского района Смоленской области</t>
  </si>
  <si>
    <t>Итого по  Мальцевскому сельскому поселению Сычевского района Смоленской области</t>
  </si>
  <si>
    <t>Итого по Угранскому сельскому поселению Угранского района Смоленской области</t>
  </si>
  <si>
    <t>Итого по Хиславичскому городскому поселению Хиславичского района Смоленской области</t>
  </si>
  <si>
    <t>Итого по Ярцевскому городскому поселению Ярцевского района Смоленской области</t>
  </si>
  <si>
    <t xml:space="preserve">Итого по муниципальному образованию Велижское городское поселение </t>
  </si>
  <si>
    <t>Итого по  Вяземскому городскому поселению Вяземского района Смоленской области</t>
  </si>
  <si>
    <t xml:space="preserve">Итого по Гагаринскому городскому поселению Гагаринского района Смоленской области </t>
  </si>
  <si>
    <t xml:space="preserve">Итого по Ашковскому сельскому поселению Гагаринского района Смоленской области </t>
  </si>
  <si>
    <t>Итого по Гагаринскому сельскому поселению Гагаринского района Смоленской области</t>
  </si>
  <si>
    <t>Итого по Кармановскому сельскому поселению Гагаринского района Смоленской области</t>
  </si>
  <si>
    <t xml:space="preserve">Итого по Покровскому сельскому поселению Гагаринского района Смоленской области </t>
  </si>
  <si>
    <t xml:space="preserve">Итого по Самуйловскому сельскому поселению Гагаринского района Смоленской области </t>
  </si>
  <si>
    <t xml:space="preserve">Итого по Серго-Ивановскому сельскому поселению Гагаринского района Смоленской области </t>
  </si>
  <si>
    <t xml:space="preserve">Итого по Токаревскому сельскому поселению Гагаринского района Смоленской области </t>
  </si>
  <si>
    <t>Итого по Глинковскому сельскому поселению Глинковского района Смоленской области</t>
  </si>
  <si>
    <t>Итого по Демидовскому городскому поселению Демидовского района Смоленской области</t>
  </si>
  <si>
    <t>Итого по  Духовщинскому городскому поселению Духовщинского района Смоленской области</t>
  </si>
  <si>
    <t>Итого по Бересневскому сельскому поселению Духовщинского района Смоленской области</t>
  </si>
  <si>
    <t>Итого по Кардымовскому городскому поселению Кардымовского района Смоленской области</t>
  </si>
  <si>
    <t xml:space="preserve">Итого по Краснинскому городскому поселению Краснинского района Смоленской области </t>
  </si>
  <si>
    <t xml:space="preserve">Итого по Гусинскому сельскому поселению Краснинского района Смоленской области </t>
  </si>
  <si>
    <t>Итого по Богдановскому  сельскому поселению Рославльского района Смоленской области</t>
  </si>
  <si>
    <t xml:space="preserve">Итого по Ивановскому сельскому поселению Рославльского района Смоленской области </t>
  </si>
  <si>
    <t>Итого по Кирилловскому сельскому поселению Рославльского района Смоленской области</t>
  </si>
  <si>
    <t>Итого по Понизовскому сельскому поселению Руднянского района Смоленской области</t>
  </si>
  <si>
    <t>Итого по  Казимировскому сельскому поселению Руднянского района Смоленской области</t>
  </si>
  <si>
    <t>Итого по Шумячскому городскому  поселению</t>
  </si>
  <si>
    <t>Итого по Озерному сельскому поселению Шумячского района Смоленской области</t>
  </si>
  <si>
    <t>Итого по Первомайскому сельскому поселению Шумячского района Смоленской области</t>
  </si>
  <si>
    <t>Итого по муниципальному образованию  
«город Десногорск» Смоленской области</t>
  </si>
  <si>
    <t>Итого по Пречистенскому сельскому поселению Духовщинского района Смоленской области</t>
  </si>
  <si>
    <t>Итого по Ершичскому сельскому поселению Ершичского района Смоленской области</t>
  </si>
  <si>
    <t>Итого по Воргинскому сельскому поселению Ершичского района Смоленской области</t>
  </si>
  <si>
    <t>Итого по Монастырщинскому городскому поселению Монастырщинского района Смоленской области</t>
  </si>
  <si>
    <t xml:space="preserve">Итого по Барсуковскому сельскому поселению Монастырщинского района Смоленской области </t>
  </si>
  <si>
    <t xml:space="preserve">Итого по Татарскому сельскому поселению Монастырщинского района Смоленской области </t>
  </si>
  <si>
    <t>Итого по Новодугинскому сельскому поселению  Новодугинского района Смоленской области</t>
  </si>
  <si>
    <t>Итого по Высоковскому сельскому поселению Новодугинского района Смоленской области</t>
  </si>
  <si>
    <t>Итого по Тесовскому сельскому поселению Новодугинского района Смоленской области</t>
  </si>
  <si>
    <t>Итого по Мурыгинскому сельскому поселению Починковского района Смоленской области</t>
  </si>
  <si>
    <t>Итого по Прудковскому сельскому поселению Починковского района Смоленской области</t>
  </si>
  <si>
    <t>Итого по Шаталовскому сельскому поселению Починковского района Смоленской области</t>
  </si>
  <si>
    <t>Итого по Липовскому сельскому поселению Рославльского района Смоленской области</t>
  </si>
  <si>
    <t xml:space="preserve">Итого по  Остерскому сельскому поселению Рославльского района Смоленской области </t>
  </si>
  <si>
    <t>Итого по Перенскому сельскому поселению Рославльского района Смоленской области</t>
  </si>
  <si>
    <t>Итого по  Сафоновскому городскому поселению Сафоновского района Смоленской области</t>
  </si>
  <si>
    <t>Итого по  Вязгинскому сельскому поселению Смоленского района Смоленской области</t>
  </si>
  <si>
    <t xml:space="preserve">Итого по  Дивасовскому сельскому поселению Смоленского района Смоленской области </t>
  </si>
  <si>
    <t>Итого по  Касплянскому сельскому поселению Смоленского района Смоленской области</t>
  </si>
  <si>
    <t>Итого по  Катынскому сельскому поселению Смоленского района Смоленской области</t>
  </si>
  <si>
    <t>Итого по  Хохловскому сельскому поселению Смоленского района Смоленской области</t>
  </si>
  <si>
    <t>Итого по Капыревщинскому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</si>
  <si>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</si>
  <si>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 xml:space="preserve">Г. Вязьма, ул. Ленина, д. 8 </t>
  </si>
  <si>
    <t xml:space="preserve">Г. Смоленск, ул. Маршала Жукова, д. 27 </t>
  </si>
  <si>
    <t xml:space="preserve">Г. Смоленск, ул. Неверовского, д. 1 </t>
  </si>
  <si>
    <t xml:space="preserve">Г. Смоленск, ул. Тенишевой, д. 21 </t>
  </si>
  <si>
    <t xml:space="preserve">Г. Смоленск, городок Коминтерна, д. 13 </t>
  </si>
  <si>
    <t xml:space="preserve">Г. Смоленск, городок Коминтерна, д. 14 </t>
  </si>
  <si>
    <t xml:space="preserve">Г. Смоленск, городок Коминтерна, д. 15 </t>
  </si>
  <si>
    <t xml:space="preserve">Г. Смоленск, ул. Ленина, д. 31/19 </t>
  </si>
  <si>
    <t xml:space="preserve">Г. Смоленск, ул. Маршала Жукова, д. 18 </t>
  </si>
  <si>
    <t xml:space="preserve">Г. Смоленск, ул. Нахимсона, д. 5 </t>
  </si>
  <si>
    <t xml:space="preserve">Г. Смоленск, ул. Ново-Ленинградская, д. 6 </t>
  </si>
  <si>
    <t xml:space="preserve">Г. Смоленск, ул. Реввоенсовета, д. 17 </t>
  </si>
  <si>
    <t xml:space="preserve">Г. Смоленск, ул. Исаковского, д. 18 </t>
  </si>
  <si>
    <t xml:space="preserve">Г. Смоленск, ул. Соболева, д. 30 </t>
  </si>
  <si>
    <t>Г. Смоленск, ул. Твардовского, д. 16</t>
  </si>
  <si>
    <t xml:space="preserve">Г. Смоленск, ул. Тенишевой, д. 6 </t>
  </si>
  <si>
    <t xml:space="preserve">Г. Смоленск, ул. Тимирязева, д. 1 </t>
  </si>
  <si>
    <t xml:space="preserve">Г. Ярцево, ул. Ленинская, д. 2 </t>
  </si>
  <si>
    <t xml:space="preserve">Г. Ярцево, ул. Чернышевского, д. 8 </t>
  </si>
  <si>
    <t>ремонт внутридомовых инженерных систем электро-, тепло-, газо-, водоснабжения, водоотведения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</si>
  <si>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</si>
  <si>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</si>
  <si>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</si>
  <si>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</si>
  <si>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</si>
  <si>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</si>
  <si>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</si>
  <si>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</si>
  <si>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</si>
  <si>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</si>
  <si>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</si>
  <si>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</si>
  <si>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</si>
  <si>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</si>
  <si>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</si>
  <si>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</si>
  <si>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</si>
  <si>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</si>
  <si>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</si>
  <si>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</si>
  <si>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</si>
  <si>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</si>
  <si>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</si>
  <si>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</si>
  <si>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</si>
  <si>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</si>
  <si>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</si>
  <si>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</si>
  <si>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</si>
  <si>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</si>
  <si>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</si>
  <si>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</si>
  <si>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</si>
  <si>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</si>
  <si>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</si>
  <si>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</si>
  <si>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</si>
  <si>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</si>
  <si>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</si>
  <si>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</si>
  <si>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</si>
  <si>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</si>
  <si>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</si>
  <si>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</si>
  <si>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</si>
  <si>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</si>
  <si>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</si>
  <si>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</si>
  <si>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</si>
  <si>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</si>
  <si>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</si>
  <si>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333.</t>
  </si>
  <si>
    <t>334.</t>
  </si>
  <si>
    <t>335.</t>
  </si>
  <si>
    <t>336.</t>
  </si>
  <si>
    <t>337.</t>
  </si>
  <si>
    <t>338.</t>
  </si>
  <si>
    <t>399.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</si>
  <si>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</si>
  <si>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</si>
  <si>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</si>
  <si>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</si>
  <si>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</si>
  <si>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</si>
  <si>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</si>
  <si>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</si>
  <si>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</si>
  <si>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</si>
  <si>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</si>
  <si>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</si>
  <si>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</si>
  <si>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</si>
  <si>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</si>
  <si>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</si>
  <si>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</si>
  <si>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</si>
  <si>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</si>
  <si>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</si>
  <si>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</si>
  <si>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</si>
  <si>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</si>
  <si>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</si>
  <si>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</si>
  <si>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</si>
  <si>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</si>
  <si>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</si>
  <si>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</si>
  <si>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</si>
  <si>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</si>
  <si>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</si>
  <si>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</si>
  <si>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</si>
  <si>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</si>
  <si>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</si>
  <si>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</si>
  <si>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</si>
  <si>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</si>
  <si>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</si>
  <si>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</si>
  <si>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</si>
  <si>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</si>
  <si>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</si>
  <si>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</si>
  <si>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</si>
  <si>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465.</t>
  </si>
  <si>
    <t>466.</t>
  </si>
  <si>
    <t>467.</t>
  </si>
  <si>
    <t>468.</t>
  </si>
  <si>
    <t>469.</t>
  </si>
  <si>
    <t>470.</t>
  </si>
  <si>
    <t>471.</t>
  </si>
  <si>
    <t>472.</t>
  </si>
  <si>
    <t>474.</t>
  </si>
  <si>
    <t>476.</t>
  </si>
  <si>
    <t>477.</t>
  </si>
  <si>
    <t>478.</t>
  </si>
  <si>
    <t>479.</t>
  </si>
  <si>
    <t>541.</t>
  </si>
  <si>
    <t>542.</t>
  </si>
  <si>
    <t>543.</t>
  </si>
  <si>
    <t>544.</t>
  </si>
  <si>
    <t>545.</t>
  </si>
  <si>
    <t>546.</t>
  </si>
  <si>
    <t>547.</t>
  </si>
  <si>
    <t>549.</t>
  </si>
  <si>
    <t>550.</t>
  </si>
  <si>
    <t>552.</t>
  </si>
  <si>
    <t>553.</t>
  </si>
  <si>
    <t>554.</t>
  </si>
  <si>
    <t>Итого по Холм-Жирковскому городскому поселению Холм-Жирковского района Смоленской области</t>
  </si>
  <si>
    <t xml:space="preserve">Г. Рославль, ул. Ленина, д. 5 </t>
  </si>
  <si>
    <t>Пос. Голынки, ул. Ленина, д. 14</t>
  </si>
  <si>
    <t>С. Угра, ул. Десантная, д. 1</t>
  </si>
  <si>
    <t>С. Угра, ул. Ленина, д. 26</t>
  </si>
  <si>
    <t>С. Угра, ул. Ленина, д. 30</t>
  </si>
  <si>
    <t>С. Угра, ул. Советская, д. 6</t>
  </si>
  <si>
    <t>С. Угра, ул. Юбилейная, д. 9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</si>
  <si>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</si>
  <si>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</si>
  <si>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</si>
  <si>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 xml:space="preserve">Г. Смоленск, ул. Глинки, д. 2а </t>
  </si>
  <si>
    <t>Г. Десногорск, микрорайон 1, д. 3</t>
  </si>
  <si>
    <t>Г. Десногорск, микрорайон 1, д. 15</t>
  </si>
  <si>
    <t>Г. Десногорск, микрорайон 4, д. 16</t>
  </si>
  <si>
    <t>Г. Десногорск, микрорайон 4, д. 17</t>
  </si>
  <si>
    <t>Г. Рославль, ул. Свердлова, д. 13а</t>
  </si>
  <si>
    <t>Г. Рудня, пос. Молкомбината, д. 26</t>
  </si>
  <si>
    <t>Итого по Васьковскому сельскому поселению Починковского района Смоленской области</t>
  </si>
  <si>
    <t>Дер. Галеевка, д. 64</t>
  </si>
  <si>
    <t>С. Тесово, ул. Заречная, д. 19</t>
  </si>
  <si>
    <t>Дер. Торбеево, ул. Победы, д. 22</t>
  </si>
  <si>
    <t>Пос. д/о Александрино, ул. Парковая, д. 1</t>
  </si>
  <si>
    <t>Дер. Петушки, ул. Центральная, д. 10</t>
  </si>
  <si>
    <t>Дер. Петушки, ул. Центральная, д. 8</t>
  </si>
  <si>
    <t>555.</t>
  </si>
  <si>
    <t>556.</t>
  </si>
  <si>
    <t>557.</t>
  </si>
  <si>
    <t>559.</t>
  </si>
  <si>
    <t>Год проведения</t>
  </si>
  <si>
    <t>2018</t>
  </si>
  <si>
    <t>С. Андрейково, ул. Садовая, д. 1</t>
  </si>
  <si>
    <t>Г. Ельня, ул. Энгельса, д. 35</t>
  </si>
  <si>
    <t>Г. Вязьма, ул. Ленина, д. 6</t>
  </si>
  <si>
    <t>Г. Смоленск, ул. Радищева, д.19</t>
  </si>
  <si>
    <t>Г. Смоленск, ул. Бакунина, д. 11</t>
  </si>
  <si>
    <t>Г. Смоленск, ул. Карла Маркса, д. 12а</t>
  </si>
  <si>
    <t>Г. Смоленск, ул. Коммунистическая, д. 3</t>
  </si>
  <si>
    <t>Г. Смоленск, ул. Коммунистическая, д. 5</t>
  </si>
  <si>
    <t>Г. Смоленск, ул. Коммунистическая, д. 6</t>
  </si>
  <si>
    <t>Г. Смоленск, ул. Коненкова, д. 10</t>
  </si>
  <si>
    <t>Дер. Суетово, ул. Центральная, д. 1/1</t>
  </si>
  <si>
    <t>Г. Смоленск, ул. Колхозная, д. 48а</t>
  </si>
  <si>
    <t>Г. Гагарин, ул. Советская набережная, д. 2</t>
  </si>
  <si>
    <t>Г. Смоленск, Витебское шоссе, д. 38</t>
  </si>
  <si>
    <t>Г. Смоленск, Витебское шоссе, д. 38а</t>
  </si>
  <si>
    <t>Пос. Монастырщина, территория Сельхозтехника, 
д. 10</t>
  </si>
  <si>
    <t>Г. Смоленск, ул. Бакунина, д. 9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</si>
  <si>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</si>
  <si>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</si>
  <si>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</si>
  <si>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</si>
  <si>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2017 год</t>
  </si>
  <si>
    <t>2019 год</t>
  </si>
  <si>
    <t>2018 год</t>
  </si>
  <si>
    <t>Дер. Вязгино, ул. Дорожная, д. 6</t>
  </si>
  <si>
    <t>437.</t>
  </si>
  <si>
    <t>438.</t>
  </si>
  <si>
    <t>445.</t>
  </si>
  <si>
    <t>446.</t>
  </si>
  <si>
    <t>440.</t>
  </si>
  <si>
    <t>441.</t>
  </si>
  <si>
    <t>442.</t>
  </si>
  <si>
    <t>443.</t>
  </si>
  <si>
    <t>444.</t>
  </si>
  <si>
    <t>461.</t>
  </si>
  <si>
    <t>463.</t>
  </si>
  <si>
    <t>464.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</si>
  <si>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</si>
  <si>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</si>
  <si>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</si>
  <si>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</si>
  <si>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</si>
  <si>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</si>
  <si>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</si>
  <si>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</si>
  <si>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</si>
  <si>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</si>
  <si>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</si>
  <si>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492.</t>
  </si>
  <si>
    <t>493.</t>
  </si>
  <si>
    <t>494.</t>
  </si>
  <si>
    <t>495.</t>
  </si>
  <si>
    <t>496.</t>
  </si>
  <si>
    <t>498.</t>
  </si>
  <si>
    <t>499.</t>
  </si>
  <si>
    <t>500.</t>
  </si>
  <si>
    <t>501.</t>
  </si>
  <si>
    <t>504.</t>
  </si>
  <si>
    <t>506.</t>
  </si>
  <si>
    <t>507.</t>
  </si>
  <si>
    <t>508.</t>
  </si>
  <si>
    <t>509.</t>
  </si>
  <si>
    <t>512.</t>
  </si>
  <si>
    <t>513.</t>
  </si>
  <si>
    <t>516.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</si>
  <si>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</si>
  <si>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</si>
  <si>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</si>
  <si>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</si>
  <si>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</si>
  <si>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</si>
  <si>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</si>
  <si>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</si>
  <si>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</si>
  <si>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</si>
  <si>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</si>
  <si>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534.</t>
  </si>
  <si>
    <t>535.</t>
  </si>
  <si>
    <t>536.</t>
  </si>
  <si>
    <t>537.</t>
  </si>
  <si>
    <t>538.</t>
  </si>
  <si>
    <t>539.</t>
  </si>
  <si>
    <t>540.</t>
  </si>
  <si>
    <t>560.</t>
  </si>
  <si>
    <t>562.</t>
  </si>
  <si>
    <t>563.</t>
  </si>
  <si>
    <t>564.</t>
  </si>
  <si>
    <t>руб.</t>
  </si>
  <si>
    <t>2.</t>
  </si>
  <si>
    <t>ремонт крыши</t>
  </si>
  <si>
    <t>ремонт фасада</t>
  </si>
  <si>
    <t>ед.</t>
  </si>
  <si>
    <t>кв.м.</t>
  </si>
  <si>
    <t>куб.м.</t>
  </si>
  <si>
    <t xml:space="preserve">руб. </t>
  </si>
  <si>
    <t>1.</t>
  </si>
  <si>
    <t>Г. Велиж, пер. Красноармейский, д. 1</t>
  </si>
  <si>
    <t>Г. Велиж, ул. Володарского, д. 167</t>
  </si>
  <si>
    <t>Г. Вязьма, микрорайон Березы, д. 1</t>
  </si>
  <si>
    <t>Г. Вязьма, микрорайон Березы, д. 10</t>
  </si>
  <si>
    <t>Г. Вязьма, микрорайон Березы, д. 2</t>
  </si>
  <si>
    <t>Г. Вязьма, микрорайон Березы, д. 3</t>
  </si>
  <si>
    <t>Г. Вязьма, микрорайон Березы, д. 6</t>
  </si>
  <si>
    <t>Г. Вязьма, микрорайон Березы, д. 8</t>
  </si>
  <si>
    <t>Г. Вязьма, пер. 1-й Северный, д. 7</t>
  </si>
  <si>
    <t>Г. Вязьма, ул. 25 Октября, д. 16</t>
  </si>
  <si>
    <t>Г. Вязьма, ул. 25 Октября, д. 20</t>
  </si>
  <si>
    <t>Г. Вязьма, ул. 25 Октября, д. 22</t>
  </si>
  <si>
    <t>Г. Вязьма, ул. Дмитрова гора, д. 2</t>
  </si>
  <si>
    <t>Г. Вязьма, ул. Кронштадтская, д. 23</t>
  </si>
  <si>
    <t>Г. Вязьма, ул. Ленина, д. 29</t>
  </si>
  <si>
    <t>Г. Вязьма, ул. Ленина, д. 42</t>
  </si>
  <si>
    <t>Г. Вязьма, ул. Ленина, д. 44</t>
  </si>
  <si>
    <t>Г. Вязьма, ул. Ленина, д. 53а</t>
  </si>
  <si>
    <t>Г. Вязьма, ул. Ленина, д. 67</t>
  </si>
  <si>
    <t>Г. Вязьма, ул. Ленина, д. 69б</t>
  </si>
  <si>
    <t>Г. Вязьма, ул. Маяковского, д. 21</t>
  </si>
  <si>
    <t>Г. Вязьма, ул. Парижской Коммуны, д. 1</t>
  </si>
  <si>
    <t>Г. Вязьма, ул. Парижской Коммуны, д. 2</t>
  </si>
  <si>
    <t>Г. Вязьма, ул. Парковая, д. 2</t>
  </si>
  <si>
    <t>Г. Вязьма, ул. Полины Осипенко, д. 17</t>
  </si>
  <si>
    <t>Г. Вязьма, ул. Полины Осипенко, д. 19</t>
  </si>
  <si>
    <t>Г. Вязьма, ул. Свердлова, д. 10</t>
  </si>
  <si>
    <t>Г. Вязьма, ул. Строителей, д. 10</t>
  </si>
  <si>
    <t>Г. Вязьма, ул. Строителей, д. 4</t>
  </si>
  <si>
    <t>Г. Вязьма, ул. Сычевское шоссе, д. 50</t>
  </si>
  <si>
    <t>Г. Вязьма, ул. Сычевское шоссе, д. 52</t>
  </si>
  <si>
    <t>Г. Вязьма, ул. Юбилейная, д. 1</t>
  </si>
  <si>
    <t>Г. Вязьма, ул. Юбилейная, д. 17</t>
  </si>
  <si>
    <t>Г. Вязьма, ул. Юбилейная, д. 2</t>
  </si>
  <si>
    <t>Г. Вязьма, ул. Юбилейная, д. 21</t>
  </si>
  <si>
    <t>Г. Вязьма, ул. Юбилейная, д. 23</t>
  </si>
  <si>
    <t>Г. Вязьма, ул. Юбилейная, д. 27</t>
  </si>
  <si>
    <t>Г. Вязьма, ул. Юбилейная, д. 29</t>
  </si>
  <si>
    <t>Г. Гагарин, пер. Мелиоративный, д. 8</t>
  </si>
  <si>
    <t>Г. Гагарин, ул. 26 Бакинских комиссаров, д. 7</t>
  </si>
  <si>
    <t>Г. Гагарин, ул. 50 лет ВЛКСМ, д. 2/1</t>
  </si>
  <si>
    <t>Г. Гагарин, ул. Бахтина, д. 3</t>
  </si>
  <si>
    <t>Г. Гагарин, ул. Бахтина, д. 7</t>
  </si>
  <si>
    <t>Г. Гагарин, ул. Бахтина, д. 7а</t>
  </si>
  <si>
    <t>Г. Гагарин, ул. Красноармейская, д. 74</t>
  </si>
  <si>
    <t>Г. Гагарин, ул. Красноармейская, д. 76</t>
  </si>
  <si>
    <t>Г. Гагарин, ул. Красноармейская, д. 93</t>
  </si>
  <si>
    <t>Г. Гагарин, ул. Ленина, д. 77</t>
  </si>
  <si>
    <t>Г. Гагарин, ул. Мелиоративная, д. 10</t>
  </si>
  <si>
    <t>Г. Гагарин, ул. Мелиоративная, д. 14</t>
  </si>
  <si>
    <t>Г. Гагарин, ул. Мелиоративная, д. 6</t>
  </si>
  <si>
    <t>Г. Гагарин, ул. Мелиоративная, д. 8</t>
  </si>
  <si>
    <t>Г. Гагарин, ул. Мира, д. 12</t>
  </si>
  <si>
    <t>Г. Гагарин, ул. Петра Алексеева, д. 10</t>
  </si>
  <si>
    <t>Г. Гагарин, ул. Пушная, д. 16</t>
  </si>
  <si>
    <t>Г. Гагарин, ул. Строителей, д. 44</t>
  </si>
  <si>
    <t>Г. Гагарин, ул. Строителей, д. 46</t>
  </si>
  <si>
    <t>Г. Гагарин, ул. Строителей, д. 82</t>
  </si>
  <si>
    <t>Г. Гагарин, ул. Строителей, д. 84</t>
  </si>
  <si>
    <t>Г. Гагарин, ул. Строителей, д. 86</t>
  </si>
  <si>
    <t>Дер. Поличня, ул. Новая, д. 16</t>
  </si>
  <si>
    <t>Дер. Поличня, ул. Новая, д. 16б</t>
  </si>
  <si>
    <t>Дер. Клушино, ул. Молодежная, д. 10</t>
  </si>
  <si>
    <t>Дер. Клушино, ул. Молодежная, д. 8</t>
  </si>
  <si>
    <t>С. Карманово, ул. Августовская, д. 25</t>
  </si>
  <si>
    <t>С. Карманово, ул. Пролетарская, д. 9</t>
  </si>
  <si>
    <t>Дер. Покров, ул. Центральная, д. 3</t>
  </si>
  <si>
    <t>С. Серго-Ивановское, ул. Заводская, д. 10</t>
  </si>
  <si>
    <t>С. Серго-Ивановское, ул. Заводская, д. 11</t>
  </si>
  <si>
    <t>С. Серго-Ивановское, ул. Заводская, д. 15</t>
  </si>
  <si>
    <t>С. Токарево, ул. Центральная, д. 10</t>
  </si>
  <si>
    <t>С. Токарево, ул. Центральная, д. 11</t>
  </si>
  <si>
    <t>С. Токарево, ул. Центральная, д. 12</t>
  </si>
  <si>
    <t>С. Глинка, ул. Ленина, д. 5</t>
  </si>
  <si>
    <t>Г. Демидов, ул. Гуреевская, д. 166</t>
  </si>
  <si>
    <t>Г. Демидов, ул. Фрадкова, д. 21</t>
  </si>
  <si>
    <t>Г. Демидов, ул. Хренова, д. 14</t>
  </si>
  <si>
    <t>Г. Десногорск, микрорайон 2, д. 1</t>
  </si>
  <si>
    <t>Г. Десногорск, микрорайон 2, д. 11</t>
  </si>
  <si>
    <t>Г. Десногорск, микрорайон 2, д. 19</t>
  </si>
  <si>
    <t>Г. Десногорск, микрорайон 2, д. 20</t>
  </si>
  <si>
    <t>Г. Десногорск, микрорайон 2, д. 4</t>
  </si>
  <si>
    <t>Г. Дорогобуж, ул. Мира, д. 2</t>
  </si>
  <si>
    <t>Г. Дорогобуж, ул. Путенкова, д. 11</t>
  </si>
  <si>
    <t>Г. Дорогобуж, ул. Чистякова, д. 2</t>
  </si>
  <si>
    <t>Г. Дорогобуж, ул. Чистякова, д. 4</t>
  </si>
  <si>
    <t>Г. Духовщина, ул. Горького, д. 14</t>
  </si>
  <si>
    <t>Г. Духовщина, ул. Горького, д. 7а</t>
  </si>
  <si>
    <t>Г. Духовщина, ул. Горького, д. 8</t>
  </si>
  <si>
    <t>Г. Вязьма, ул. 25 Октября, д. 7</t>
  </si>
  <si>
    <t>Г. Вязьма, ул. Юбилейная, д. 5</t>
  </si>
  <si>
    <t>Г. Вязьма, ул. Строителей, д. 10а</t>
  </si>
  <si>
    <t>Г. Велиж, ул. Еременко, д. 18</t>
  </si>
  <si>
    <t>Г. Велиж, ул. Кропоткина, д. 31</t>
  </si>
  <si>
    <t>Пос. Озерный, ул. Кольцевая, д. 16а</t>
  </si>
  <si>
    <t>Пос. Холм-Жирковский, ул. Ленина, д. 1а</t>
  </si>
  <si>
    <t>565.</t>
  </si>
  <si>
    <t>566.</t>
  </si>
  <si>
    <t>567.</t>
  </si>
  <si>
    <t>568.</t>
  </si>
  <si>
    <t>569.</t>
  </si>
  <si>
    <t>570.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</si>
  <si>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</si>
  <si>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Г. Рудня, пос. Молкомбината, д. 37</t>
  </si>
  <si>
    <t>571.</t>
  </si>
  <si>
    <t>572.</t>
  </si>
  <si>
    <t>Г. Смоленск, ул. Нарвская, д. 21, корпус 1</t>
  </si>
  <si>
    <t>Г. Вязьма, ул. Полевая, д. 1а</t>
  </si>
  <si>
    <t>С. Андрейково, ул. Ленина, д. 6</t>
  </si>
  <si>
    <t>Г. Гагарин, ул. Мира, д. 6</t>
  </si>
  <si>
    <t>Итого по Пржевальскому городскому поселению Демидовского района Смоленской области</t>
  </si>
  <si>
    <t>Г. Дорогобуж, ул. Мира, д. 38</t>
  </si>
  <si>
    <t>Г. Духовщина, ул. Бугаева, д. 70/48</t>
  </si>
  <si>
    <t>Г. Смоленск, пр. Трамвайный, д. 2</t>
  </si>
  <si>
    <t>Итого по Печерскому сельскому поселению Смоленского района Смоленской области</t>
  </si>
  <si>
    <t>Г. Смоленск, ул. Дзержинского, д. 2</t>
  </si>
  <si>
    <t>Г. Рославль, ул. Пушкина, д. 87, корп. 1</t>
  </si>
  <si>
    <t>Г. Рославль, ул. Пушкина, д. 87, корп. 2</t>
  </si>
  <si>
    <t>Г. Рудня, ул. Западная, д. 37</t>
  </si>
  <si>
    <t>Г. Рудня, ул. 14 лет Октября, д. 35</t>
  </si>
  <si>
    <t>Г. Смоленск, ул. Автозаводская, д. 56</t>
  </si>
  <si>
    <t>Пос. Холм-Жирковский, ул. Советская, д. 61</t>
  </si>
  <si>
    <t>Г. Ярцево, ул. Первомайская, д. 23</t>
  </si>
  <si>
    <t>Г. Ярцево, ул. Заозерная, д. 8а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</si>
  <si>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</si>
  <si>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</si>
  <si>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</si>
  <si>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</si>
  <si>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</si>
  <si>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</si>
  <si>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</si>
  <si>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</si>
  <si>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</si>
  <si>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</si>
  <si>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</si>
  <si>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</si>
  <si>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</si>
  <si>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</si>
  <si>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</si>
  <si>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</si>
  <si>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</si>
  <si>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</si>
  <si>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592.</t>
  </si>
  <si>
    <t>Г. Вязьма, ул. 25 Октября, д. 10а</t>
  </si>
  <si>
    <t>Стоимость капитального ремонта, 
всего</t>
  </si>
  <si>
    <t>ремонт фундамента
МКД</t>
  </si>
  <si>
    <t>С. Богданово, ул. Им. Колхоза Быстрые волны, д. 3</t>
  </si>
  <si>
    <t>С. Богданово, ул. Им. Колхоза Быстрые волны, д. 6</t>
  </si>
  <si>
    <t>С. Печерск, ул. Смоленская, д. 15</t>
  </si>
  <si>
    <t xml:space="preserve">Пос. Турковского Торфопредприятия, д. 2 </t>
  </si>
  <si>
    <t>Дер. Кирпичный Завод, д. 1</t>
  </si>
  <si>
    <t>Дер. Кирпичный Завод, д. 2</t>
  </si>
  <si>
    <t>Дер. Кирпичный Завод, д. 3</t>
  </si>
  <si>
    <t>593.</t>
  </si>
  <si>
    <t>548.</t>
  </si>
  <si>
    <t>551.</t>
  </si>
  <si>
    <t>594.</t>
  </si>
  <si>
    <t>595.</t>
  </si>
  <si>
    <t>596.</t>
  </si>
  <si>
    <t>597.</t>
  </si>
  <si>
    <t>439.</t>
  </si>
  <si>
    <t>491.</t>
  </si>
  <si>
    <t>531.</t>
  </si>
  <si>
    <t>532.</t>
  </si>
  <si>
    <t>533.</t>
  </si>
  <si>
    <t>558.</t>
  </si>
  <si>
    <t>561.</t>
  </si>
  <si>
    <t>Г. Вязьма, ул. 2-я Новоторжская, д. 20</t>
  </si>
  <si>
    <t>Г. Вязьма, ул. Строителей, д. 16</t>
  </si>
  <si>
    <t>Г. Смоленск, ул. Маршала Еременко, д. 70</t>
  </si>
  <si>
    <t>Г. Смоленск, ул. Маршала Соколовского, д. 4</t>
  </si>
  <si>
    <t>Пос. Шумячи, ул. Сельхозтехника, д. 18</t>
  </si>
  <si>
    <t>Г. Рудня, ул. Киреева, д. 21</t>
  </si>
  <si>
    <t>Г. Ельня, ул. Пролетарская, д. 72</t>
  </si>
  <si>
    <t>Г. Рославль, микрорайон 17, д. 13</t>
  </si>
  <si>
    <t>Г. Рославль, микрорайон 17, д. 9</t>
  </si>
  <si>
    <t>475.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</si>
  <si>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</si>
  <si>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</si>
  <si>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</si>
  <si>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</si>
  <si>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</si>
  <si>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</si>
  <si>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</si>
  <si>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</si>
  <si>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</si>
  <si>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</si>
  <si>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</si>
  <si>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</si>
  <si>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</si>
  <si>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</si>
  <si>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</si>
  <si>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</si>
  <si>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</si>
  <si>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</si>
  <si>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</si>
  <si>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</si>
  <si>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447.</t>
  </si>
  <si>
    <t>448.</t>
  </si>
  <si>
    <t>449.</t>
  </si>
  <si>
    <t xml:space="preserve">Итого по Днепровскому сельскому поселению Новодугинского района Смоленской области </t>
  </si>
  <si>
    <t>Г. Смоленск, ул. 25 Сентября, д. 46</t>
  </si>
  <si>
    <t>Г. Смоленск, ул. Большая Советская, д. 22</t>
  </si>
  <si>
    <t>Г. Смоленск, ул. Большая Советская, д. 16/17</t>
  </si>
  <si>
    <t>Г. Смоленск, ул. Большая Советская, д. 8</t>
  </si>
  <si>
    <t>Г. Смоленск, ул. Урицкого, д. 11</t>
  </si>
  <si>
    <t>Итого по Починковскому городскому поселению Починковского района Смоленской области</t>
  </si>
  <si>
    <t>Адрес многоквартирного дома 
(далее также - МКД)</t>
  </si>
  <si>
    <t>№  п/п</t>
  </si>
  <si>
    <t xml:space="preserve">Итого по Шумячскому городскому поселению </t>
  </si>
  <si>
    <t>Дер. Кайдаково, ул. Парковая, д. 2</t>
  </si>
  <si>
    <t>С. Пречистое, ул. Школьная, д. 2</t>
  </si>
  <si>
    <t>Пос. Голынки, ул. Коммунистическая, д. 12</t>
  </si>
  <si>
    <t>Пос. Голынки, ул. Коммунистическая, д. 14</t>
  </si>
  <si>
    <t>Пос. Голынки, ул. Набережная, д. 4</t>
  </si>
  <si>
    <t>Г. Сафоново, мкрн. 1, д. 20</t>
  </si>
  <si>
    <t>Г. Сафоново, мкрн. 1, д. 23</t>
  </si>
  <si>
    <t>Г. Сафоново, мкрн. 2, д. 36</t>
  </si>
  <si>
    <t>Г. Сафоново, мкрн. 2, д. 39</t>
  </si>
  <si>
    <t>Г. Сафоново, мкрн. ГМП, д. 22</t>
  </si>
  <si>
    <t xml:space="preserve">Г. Сафоново, ул. Гагарина, д. 10 </t>
  </si>
  <si>
    <t>Г. Сафоново, ул. Красногвардейская, д. 28</t>
  </si>
  <si>
    <t>Г. Сафоново, ул. Свободы, д. 2</t>
  </si>
  <si>
    <t>Г. Сафоново, ул. Советская, д. 8</t>
  </si>
  <si>
    <t>Дер. Клинка, ул. Школьная, д. 6</t>
  </si>
  <si>
    <t>Г. Велиж, ул. Володарского, д. 14</t>
  </si>
  <si>
    <t>Г. Вязьма, ул. 25 Октября, д. 29</t>
  </si>
  <si>
    <t>Дер. Плоское, д. 33</t>
  </si>
  <si>
    <t>Г. Сафоново, мкрн. ГМП, д. 20</t>
  </si>
  <si>
    <t>Г. Сафоново, ул. Шахтерская, д. 1</t>
  </si>
  <si>
    <t>Г. Сафоново, ул. Коммунистическая, д. 3</t>
  </si>
  <si>
    <t>Г. Сафоново, ул. Советская, д. 56</t>
  </si>
  <si>
    <t>Итого по Кайдаковскому сельскому поселению Вяземского района Смоленской области</t>
  </si>
  <si>
    <t>Итого по  Кайдаковскому сельскому поселению Вяземского района Смоленской области</t>
  </si>
  <si>
    <t>Итого по Сафоновскому городскому поселению Сафоновского района Смоленской области</t>
  </si>
  <si>
    <t>Итого по муниципальному образованию Велижское городское поселение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</si>
  <si>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</si>
  <si>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</si>
  <si>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</si>
  <si>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</si>
  <si>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</si>
  <si>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</si>
  <si>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</si>
  <si>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</si>
  <si>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</si>
  <si>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</si>
  <si>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</si>
  <si>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</si>
  <si>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</si>
  <si>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</si>
  <si>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</si>
  <si>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</si>
  <si>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</si>
  <si>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</si>
  <si>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</si>
  <si>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</si>
  <si>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</si>
  <si>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</si>
  <si>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</si>
  <si>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</si>
  <si>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</si>
  <si>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Итого по Беленинскому сельскому поселению Сафоновского района Смоленской области</t>
  </si>
  <si>
    <t>Г. Ярцево, просп. Металлургов, д. 39/19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</si>
  <si>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</si>
  <si>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</si>
  <si>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</si>
  <si>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</si>
  <si>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</si>
  <si>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</si>
  <si>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</si>
  <si>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</si>
  <si>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</si>
  <si>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</si>
  <si>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</si>
  <si>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</si>
  <si>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</si>
  <si>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</si>
  <si>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</si>
  <si>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</si>
  <si>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</si>
  <si>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</si>
  <si>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</si>
  <si>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</si>
  <si>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</si>
  <si>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</si>
  <si>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</si>
  <si>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</si>
  <si>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</si>
  <si>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</si>
  <si>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</si>
  <si>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</si>
  <si>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</si>
  <si>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</si>
  <si>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</si>
  <si>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</si>
  <si>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</si>
  <si>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</si>
  <si>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</si>
  <si>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</si>
  <si>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</si>
  <si>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</si>
  <si>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</si>
  <si>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</si>
  <si>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</si>
  <si>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</si>
  <si>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</si>
  <si>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</si>
  <si>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</si>
  <si>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</si>
  <si>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</si>
  <si>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</si>
  <si>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</si>
  <si>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</si>
  <si>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</si>
  <si>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</si>
  <si>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</si>
  <si>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</si>
  <si>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</si>
  <si>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</si>
  <si>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</si>
  <si>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</si>
  <si>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</si>
  <si>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</si>
  <si>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</si>
  <si>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</si>
  <si>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</si>
  <si>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</si>
  <si>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</si>
  <si>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</si>
  <si>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</si>
  <si>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</si>
  <si>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</si>
  <si>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</si>
  <si>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</si>
  <si>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</si>
  <si>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</si>
  <si>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</si>
  <si>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</si>
  <si>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</si>
  <si>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</si>
  <si>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</si>
  <si>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</si>
  <si>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</si>
  <si>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</si>
  <si>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</si>
  <si>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</si>
  <si>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</si>
  <si>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</si>
  <si>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</si>
  <si>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</si>
  <si>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</si>
  <si>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</si>
  <si>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</si>
  <si>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</si>
  <si>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</si>
  <si>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</si>
  <si>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</si>
  <si>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</si>
  <si>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</si>
  <si>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</si>
  <si>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</si>
  <si>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</si>
  <si>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</si>
  <si>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</si>
  <si>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</si>
  <si>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</si>
  <si>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</si>
  <si>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</si>
  <si>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</si>
  <si>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</si>
  <si>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</si>
  <si>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</si>
  <si>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</si>
  <si>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</si>
  <si>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</si>
  <si>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</si>
  <si>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</si>
  <si>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</si>
  <si>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</si>
  <si>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</si>
  <si>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</si>
  <si>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</si>
  <si>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</si>
  <si>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</si>
  <si>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</si>
  <si>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</si>
  <si>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</si>
  <si>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</si>
  <si>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</si>
  <si>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</si>
  <si>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</si>
  <si>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</si>
  <si>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</si>
  <si>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</si>
  <si>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</si>
  <si>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</si>
  <si>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</si>
  <si>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</si>
  <si>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</si>
  <si>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</si>
  <si>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</si>
  <si>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</si>
  <si>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</si>
  <si>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</si>
  <si>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</si>
  <si>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</si>
  <si>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</si>
  <si>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</si>
  <si>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</si>
  <si>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</si>
  <si>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</si>
  <si>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</si>
  <si>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</si>
  <si>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</si>
  <si>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</si>
  <si>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</si>
  <si>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</si>
  <si>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</si>
  <si>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</si>
  <si>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</si>
  <si>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</si>
  <si>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</si>
  <si>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</si>
  <si>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</si>
  <si>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</si>
  <si>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</si>
  <si>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</si>
  <si>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</si>
  <si>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</si>
  <si>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</si>
  <si>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</si>
  <si>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</si>
  <si>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</si>
  <si>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</si>
  <si>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</si>
  <si>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</si>
  <si>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</si>
  <si>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</si>
  <si>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</si>
  <si>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</si>
  <si>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</si>
  <si>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</si>
  <si>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</si>
  <si>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</si>
  <si>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</si>
  <si>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</si>
  <si>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</si>
  <si>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</si>
  <si>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</si>
  <si>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</si>
  <si>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</si>
  <si>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</si>
  <si>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</si>
  <si>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</si>
  <si>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</si>
  <si>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</si>
  <si>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</si>
  <si>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</si>
  <si>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</si>
  <si>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</si>
  <si>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</si>
  <si>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</si>
  <si>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</si>
  <si>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</si>
  <si>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</si>
  <si>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</si>
  <si>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</si>
  <si>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</si>
  <si>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</si>
  <si>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</si>
  <si>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</si>
  <si>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</si>
  <si>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</si>
  <si>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</si>
  <si>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</si>
  <si>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</si>
  <si>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</si>
  <si>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</si>
  <si>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</si>
  <si>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</si>
  <si>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</si>
  <si>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</si>
  <si>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</si>
  <si>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</si>
  <si>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</si>
  <si>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</si>
  <si>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</si>
  <si>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</si>
  <si>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</si>
  <si>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</si>
  <si>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</si>
  <si>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</si>
  <si>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</si>
  <si>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</si>
  <si>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</si>
  <si>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</si>
  <si>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</si>
  <si>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</si>
  <si>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</si>
  <si>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</si>
  <si>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</si>
  <si>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</si>
  <si>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</si>
  <si>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</si>
  <si>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</si>
  <si>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</si>
  <si>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</si>
  <si>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</si>
  <si>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</si>
  <si>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</si>
  <si>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</si>
  <si>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</si>
  <si>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</si>
  <si>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</si>
  <si>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</si>
  <si>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</si>
  <si>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</si>
  <si>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</si>
  <si>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</si>
  <si>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</si>
  <si>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</si>
  <si>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</si>
  <si>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</si>
  <si>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</si>
  <si>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</si>
  <si>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</si>
  <si>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</si>
  <si>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</si>
  <si>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</si>
  <si>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</si>
  <si>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</si>
  <si>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</si>
  <si>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</si>
  <si>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</si>
  <si>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</si>
  <si>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</si>
  <si>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</si>
  <si>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</si>
  <si>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</si>
  <si>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318.</t>
  </si>
  <si>
    <t>332.</t>
  </si>
  <si>
    <t>462.</t>
  </si>
  <si>
    <t>473.</t>
  </si>
  <si>
    <t>Г. Вязьма, ул. Московская, д. 7</t>
  </si>
  <si>
    <t>Г. Вязьма, ул. Московская, д. 9</t>
  </si>
  <si>
    <t>Пос. Верхнеднепровский, ул. Комсомольская, д. 31</t>
  </si>
  <si>
    <t>Г. Починок, ул. Советская, д. 65</t>
  </si>
  <si>
    <t>Г. Рославль, ул. Красина, д. 5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</si>
  <si>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</si>
  <si>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</si>
  <si>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</si>
  <si>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</si>
  <si>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</si>
  <si>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</si>
  <si>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</si>
  <si>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</si>
  <si>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</si>
  <si>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</si>
  <si>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</si>
  <si>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</si>
  <si>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</si>
  <si>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</si>
  <si>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</si>
  <si>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</si>
  <si>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</si>
  <si>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357.</t>
  </si>
  <si>
    <t>358.</t>
  </si>
  <si>
    <t>Г. Сафоново, ул. Шахта-3, д. 10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</si>
  <si>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</si>
  <si>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</si>
  <si>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</si>
  <si>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</si>
  <si>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</si>
  <si>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</si>
  <si>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</si>
  <si>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</si>
  <si>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</si>
  <si>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</si>
  <si>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</si>
  <si>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</si>
  <si>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</si>
  <si>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</si>
  <si>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</si>
  <si>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</si>
  <si>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</si>
  <si>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</si>
  <si>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</si>
  <si>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</si>
  <si>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</si>
  <si>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</si>
  <si>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</si>
  <si>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</si>
  <si>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</si>
  <si>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</si>
  <si>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</si>
  <si>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</si>
  <si>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</si>
  <si>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</si>
  <si>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</si>
  <si>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</si>
  <si>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</si>
  <si>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</si>
  <si>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</si>
  <si>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</si>
  <si>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</si>
  <si>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</si>
  <si>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</si>
  <si>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Г. Смоленск, пер. 4-й Краснофлотский, д. 1</t>
  </si>
  <si>
    <t>Г. Смоленск, пер. 4-й Краснофлотский, д. 8</t>
  </si>
  <si>
    <t>Пос. Пржевальское, ул. Курортная, д. 5</t>
  </si>
  <si>
    <t>Удален из КП аварийный</t>
  </si>
  <si>
    <t>Г. Вязьма, ул. Пушкина, д. 22</t>
  </si>
  <si>
    <t>Г. Ярцево, ул. Советская, д. 14</t>
  </si>
  <si>
    <t>Г. Сафоново, ул. Кутузова, д. 35</t>
  </si>
  <si>
    <t>Дер. Бараново, ул. Садовая, д. 5</t>
  </si>
  <si>
    <t>Г. Смоленск, ул. Пржевальского, д. 1/5</t>
  </si>
  <si>
    <t>Г. Ярцево, ул. ЛММС, д. 1</t>
  </si>
  <si>
    <t>Г. Смоленск, ул. Центральная, д. 1</t>
  </si>
  <si>
    <t>Г. Вязьма, ул. Пушкина, д. 20</t>
  </si>
  <si>
    <t>Г. Рославль, микрорайон 15, д. 28</t>
  </si>
  <si>
    <t>Г. Смоленск, ул. Нарвская, д. 21, корпус 3</t>
  </si>
  <si>
    <t>Г. Смоленск, ул. Попова, д. 132</t>
  </si>
  <si>
    <t>Г. Смоленск, ул. Рыленкова, д. 72</t>
  </si>
  <si>
    <t>Дер. Большое Береснево, ул. Лесная, д. 1</t>
  </si>
  <si>
    <t>Дер. Большое Береснево, ул. Приозерная, д. 14</t>
  </si>
  <si>
    <t>Г. Рудня, пос. Молкомбината, д. 27</t>
  </si>
  <si>
    <t>Г. Смоленск, ул. Карбышева, д. 2</t>
  </si>
  <si>
    <t>Г. Смоленск, ул. Коммунистическая, д. 22</t>
  </si>
  <si>
    <t>Г. Смоленск, ул. Крупской, д. 34</t>
  </si>
  <si>
    <t>Итого по Монастырщинскому сельскому поселению Монастырщинского района Смоленской области</t>
  </si>
  <si>
    <t>Итого по Барановскому сельскому поселению Сафоновского района Смоленской области</t>
  </si>
  <si>
    <t>Итого по  Глинковскому сельскому поселению Глинковского района Смоленской области</t>
  </si>
  <si>
    <t>С. Глинка, ул. Ленина, д. 2б</t>
  </si>
  <si>
    <t>Пос. Монастырщина, ул. Коммунарная, д. 51</t>
  </si>
  <si>
    <t>Г. Смоленск, ул. Озёрная, д. 4</t>
  </si>
  <si>
    <t>Г. Гагарин, пр. Крупской, д. 1</t>
  </si>
  <si>
    <t>Г. Гагарин, пр. Крупской, д. 2</t>
  </si>
  <si>
    <t>356.</t>
  </si>
  <si>
    <t>374.</t>
  </si>
  <si>
    <t>400.</t>
  </si>
  <si>
    <t>497.</t>
  </si>
  <si>
    <t>502.</t>
  </si>
  <si>
    <t>503.</t>
  </si>
  <si>
    <t>505.</t>
  </si>
  <si>
    <t>510.</t>
  </si>
  <si>
    <t>511.</t>
  </si>
  <si>
    <t>514.</t>
  </si>
  <si>
    <t>515.</t>
  </si>
  <si>
    <t>517.</t>
  </si>
  <si>
    <t>518.</t>
  </si>
  <si>
    <t>519.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</si>
  <si>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</si>
  <si>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</si>
  <si>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</si>
  <si>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</si>
  <si>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</si>
  <si>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</si>
  <si>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</si>
  <si>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</si>
  <si>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</si>
  <si>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</si>
  <si>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</si>
  <si>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</si>
  <si>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</si>
  <si>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</si>
  <si>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</si>
  <si>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</si>
  <si>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</si>
  <si>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</si>
  <si>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</si>
  <si>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</si>
  <si>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</si>
  <si>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</si>
  <si>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</si>
  <si>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</si>
  <si>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</si>
  <si>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</si>
  <si>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</si>
  <si>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Пос. Озерный, ул. Ленина, д. 9/1</t>
  </si>
  <si>
    <t>Пос. Озерный, ул. Ленина, д. 1</t>
  </si>
  <si>
    <t>Пос. Озерный, ул. Строителей, д. 17</t>
  </si>
  <si>
    <t>670.</t>
  </si>
  <si>
    <t>671.</t>
  </si>
  <si>
    <t>Итого по  Степаниковскому сельскому поселению Вяземского района Смоленской области</t>
  </si>
  <si>
    <t>С. Исаково, ул. Железнодорожная, д. 25</t>
  </si>
  <si>
    <t>Итого по  Вязьма-Брянскому сельскому поселению Вяземского района Смоленской области</t>
  </si>
  <si>
    <t>С. Вязьма-Брянская, ул. Авиационная, д. 4</t>
  </si>
  <si>
    <t>Г. Велиж, ул. Ленинградская, д. 62</t>
  </si>
  <si>
    <t>Дер. Ракитня-2, ул. Молодежная, д. 3</t>
  </si>
  <si>
    <t>Дер. Новые Батеки, ул. Северная, д. 19</t>
  </si>
  <si>
    <t>Пос. Гедеоновка, ул. Полевая, д. 4</t>
  </si>
  <si>
    <t>Г. Гагарин, пер. Мелиоративный, д. 15</t>
  </si>
  <si>
    <t>Г. Рудня, ул. Мелиораторов, д. 9</t>
  </si>
  <si>
    <t>Г. Починок, ул. Урицкого, д. 49</t>
  </si>
  <si>
    <t>Г. Смоленск, ул. Автозаводская, д. 29</t>
  </si>
  <si>
    <t>Г. Смоленск, ул. Лавочкина, д. 50а</t>
  </si>
  <si>
    <t>Г. Смоленск, ул. Раевского, д. 5</t>
  </si>
  <si>
    <t>Г. Смоленск, бульвар Гагарина, д. 3</t>
  </si>
  <si>
    <t>Г. Смоленск, ул. Нахимова, д. 7</t>
  </si>
  <si>
    <t>Г. Смоленск, ул. Тухачевского, д. 5</t>
  </si>
  <si>
    <t>Г. Вязьма, ул. Юбилейная, д. 7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</si>
  <si>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</si>
  <si>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</si>
  <si>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</si>
  <si>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</si>
  <si>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</si>
  <si>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</si>
  <si>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</si>
  <si>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</si>
  <si>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</si>
  <si>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</si>
  <si>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</si>
  <si>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</si>
  <si>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</si>
  <si>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</si>
  <si>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</si>
  <si>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С. Угра, мкрн. ДОЗ, д. 6</t>
  </si>
  <si>
    <t>С. Угра, мкрн. ДОЗ, д. 8</t>
  </si>
  <si>
    <t>С. Угра, мкрн. ДОЗ, д. 7</t>
  </si>
  <si>
    <t>С. Угра, мкрн. ДОЗ, д. 14</t>
  </si>
  <si>
    <t>Итого по  Корохоткинскому сельскому поселению Смоленского района Смоленской области</t>
  </si>
  <si>
    <t>231.</t>
  </si>
  <si>
    <t>419.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</si>
</sst>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4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1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12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Финансовый" xfId="10" builtinId="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23"/>
  <sheetViews>
    <sheetView tabSelected="1" view="pageBreakPreview" topLeftCell="A304" zoomScale="90" zoomScaleNormal="50" zoomScaleSheetLayoutView="90" zoomScalePageLayoutView="40" workbookViewId="0">
      <selection activeCell="B311" sqref="B311:W314"/>
    </sheetView>
  </sheetViews>
  <sheetFormatPr defaultColWidth="9.140625" defaultRowHeight="15.75" x14ac:dyDescent="0.25"/>
  <cols>
    <col min="1" max="1" width="6.42578125" style="36" customWidth="1"/>
    <col min="2" max="2" width="53" style="49" customWidth="1"/>
    <col min="3" max="3" width="1.42578125" style="36" hidden="1" customWidth="1"/>
    <col min="4" max="4" width="18.5703125" style="42" customWidth="1"/>
    <col min="5" max="5" width="17" style="42" customWidth="1"/>
    <col min="6" max="6" width="6.85546875" style="43" customWidth="1"/>
    <col min="7" max="7" width="16.42578125" style="42" customWidth="1"/>
    <col min="8" max="8" width="12.140625" style="42" customWidth="1"/>
    <col min="9" max="9" width="19" style="42" customWidth="1"/>
    <col min="10" max="10" width="10.5703125" style="42" customWidth="1"/>
    <col min="11" max="11" width="16.42578125" style="42" customWidth="1"/>
    <col min="12" max="12" width="12.7109375" style="42" customWidth="1"/>
    <col min="13" max="13" width="16.5703125" style="42" customWidth="1"/>
    <col min="14" max="14" width="9.7109375" style="42" customWidth="1"/>
    <col min="15" max="15" width="14.28515625" style="42" customWidth="1"/>
    <col min="16" max="16" width="18.140625" style="42" customWidth="1"/>
    <col min="17" max="17" width="17.7109375" style="42" customWidth="1"/>
    <col min="18" max="18" width="18.42578125" style="42" customWidth="1"/>
    <col min="19" max="19" width="15.7109375" style="42" customWidth="1"/>
    <col min="20" max="20" width="9.140625" style="4" customWidth="1"/>
    <col min="21" max="16384" width="9.140625" style="4"/>
  </cols>
  <sheetData>
    <row r="1" spans="1:19" ht="19.5" customHeight="1" x14ac:dyDescent="0.25">
      <c r="A1" s="73" t="s">
        <v>388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9.5" customHeight="1" x14ac:dyDescent="0.25">
      <c r="A2" s="59"/>
      <c r="B2" s="59"/>
      <c r="C2" s="59"/>
      <c r="D2" s="59"/>
      <c r="E2" s="59"/>
      <c r="F2" s="32"/>
      <c r="G2" s="59"/>
      <c r="H2" s="59"/>
      <c r="I2" s="59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99" customHeight="1" x14ac:dyDescent="0.25">
      <c r="A3" s="74" t="s">
        <v>946</v>
      </c>
      <c r="B3" s="77" t="s">
        <v>945</v>
      </c>
      <c r="C3" s="78" t="s">
        <v>640</v>
      </c>
      <c r="D3" s="79" t="s">
        <v>882</v>
      </c>
      <c r="E3" s="79" t="s">
        <v>659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80" t="s">
        <v>840</v>
      </c>
      <c r="Q3" s="81"/>
      <c r="R3" s="81"/>
      <c r="S3" s="82"/>
    </row>
    <row r="4" spans="1:19" ht="217.5" customHeight="1" x14ac:dyDescent="0.25">
      <c r="A4" s="75"/>
      <c r="B4" s="77"/>
      <c r="C4" s="78"/>
      <c r="D4" s="79"/>
      <c r="E4" s="58" t="s">
        <v>481</v>
      </c>
      <c r="F4" s="79" t="s">
        <v>661</v>
      </c>
      <c r="G4" s="79"/>
      <c r="H4" s="79" t="s">
        <v>731</v>
      </c>
      <c r="I4" s="79"/>
      <c r="J4" s="79" t="s">
        <v>662</v>
      </c>
      <c r="K4" s="79"/>
      <c r="L4" s="79" t="s">
        <v>732</v>
      </c>
      <c r="M4" s="79"/>
      <c r="N4" s="79" t="s">
        <v>883</v>
      </c>
      <c r="O4" s="79"/>
      <c r="P4" s="58" t="s">
        <v>619</v>
      </c>
      <c r="Q4" s="58" t="s">
        <v>620</v>
      </c>
      <c r="R4" s="24" t="s">
        <v>660</v>
      </c>
      <c r="S4" s="58" t="s">
        <v>621</v>
      </c>
    </row>
    <row r="5" spans="1:19" ht="18.600000000000001" customHeight="1" x14ac:dyDescent="0.25">
      <c r="A5" s="76"/>
      <c r="B5" s="77"/>
      <c r="C5" s="60"/>
      <c r="D5" s="7" t="s">
        <v>729</v>
      </c>
      <c r="E5" s="7" t="s">
        <v>729</v>
      </c>
      <c r="F5" s="27" t="s">
        <v>733</v>
      </c>
      <c r="G5" s="7" t="s">
        <v>729</v>
      </c>
      <c r="H5" s="7" t="s">
        <v>734</v>
      </c>
      <c r="I5" s="7" t="s">
        <v>729</v>
      </c>
      <c r="J5" s="7" t="s">
        <v>734</v>
      </c>
      <c r="K5" s="7" t="s">
        <v>729</v>
      </c>
      <c r="L5" s="7" t="s">
        <v>734</v>
      </c>
      <c r="M5" s="7" t="s">
        <v>729</v>
      </c>
      <c r="N5" s="7" t="s">
        <v>735</v>
      </c>
      <c r="O5" s="7" t="s">
        <v>729</v>
      </c>
      <c r="P5" s="7" t="s">
        <v>729</v>
      </c>
      <c r="Q5" s="7" t="s">
        <v>736</v>
      </c>
      <c r="R5" s="7" t="s">
        <v>729</v>
      </c>
      <c r="S5" s="7" t="s">
        <v>729</v>
      </c>
    </row>
    <row r="6" spans="1:19" s="37" customFormat="1" ht="15" customHeight="1" x14ac:dyDescent="0.25">
      <c r="A6" s="27">
        <v>1</v>
      </c>
      <c r="B6" s="13">
        <v>2</v>
      </c>
      <c r="C6" s="13">
        <v>3</v>
      </c>
      <c r="D6" s="14">
        <v>3</v>
      </c>
      <c r="E6" s="14">
        <v>4</v>
      </c>
      <c r="F6" s="13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</row>
    <row r="7" spans="1:19" ht="19.899999999999999" customHeight="1" x14ac:dyDescent="0.25">
      <c r="A7" s="85" t="s">
        <v>387</v>
      </c>
      <c r="B7" s="85"/>
      <c r="C7" s="61"/>
      <c r="D7" s="2">
        <f>D9+D236+D558</f>
        <v>2643121725.0600004</v>
      </c>
      <c r="E7" s="2">
        <f t="shared" ref="E7:S7" si="0">E9+E236+E558</f>
        <v>421049226.90999997</v>
      </c>
      <c r="F7" s="54">
        <f t="shared" si="0"/>
        <v>54</v>
      </c>
      <c r="G7" s="2">
        <f t="shared" si="0"/>
        <v>114655980.2</v>
      </c>
      <c r="H7" s="2">
        <f t="shared" si="0"/>
        <v>399365.74</v>
      </c>
      <c r="I7" s="2">
        <f t="shared" si="0"/>
        <v>1303235172.6199999</v>
      </c>
      <c r="J7" s="2">
        <f t="shared" si="0"/>
        <v>5435.2</v>
      </c>
      <c r="K7" s="2">
        <f t="shared" si="0"/>
        <v>6750916.54</v>
      </c>
      <c r="L7" s="2">
        <f t="shared" si="0"/>
        <v>190077.54</v>
      </c>
      <c r="M7" s="2">
        <f t="shared" si="0"/>
        <v>402657186.16999996</v>
      </c>
      <c r="N7" s="2">
        <f t="shared" si="0"/>
        <v>3202.87</v>
      </c>
      <c r="O7" s="2">
        <f t="shared" si="0"/>
        <v>6226581.0500000007</v>
      </c>
      <c r="P7" s="2">
        <f t="shared" si="0"/>
        <v>163163782.41</v>
      </c>
      <c r="Q7" s="2">
        <f t="shared" si="0"/>
        <v>0</v>
      </c>
      <c r="R7" s="2">
        <f t="shared" si="0"/>
        <v>126360542.5</v>
      </c>
      <c r="S7" s="2">
        <f t="shared" si="0"/>
        <v>62081410.729999997</v>
      </c>
    </row>
    <row r="8" spans="1:19" s="38" customFormat="1" ht="19.899999999999999" customHeight="1" x14ac:dyDescent="0.25">
      <c r="A8" s="83" t="s">
        <v>663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19.899999999999999" customHeight="1" x14ac:dyDescent="0.25">
      <c r="A9" s="84" t="s">
        <v>384</v>
      </c>
      <c r="B9" s="84"/>
      <c r="C9" s="61"/>
      <c r="D9" s="2">
        <f t="shared" ref="D9:S9" si="1">D10+D13+D51+D53+D56+D61+D63+D69+D75+D77+D80+D83+D104+D110+D112+D114+D180+D186+D202+D208+D215+D217+D223+D225+D227+D233</f>
        <v>562074641.51999998</v>
      </c>
      <c r="E9" s="2">
        <f t="shared" si="1"/>
        <v>34225371.140000001</v>
      </c>
      <c r="F9" s="28">
        <f t="shared" si="1"/>
        <v>27</v>
      </c>
      <c r="G9" s="2">
        <f t="shared" si="1"/>
        <v>46305980.200000003</v>
      </c>
      <c r="H9" s="2">
        <f t="shared" si="1"/>
        <v>128802.59</v>
      </c>
      <c r="I9" s="2">
        <f t="shared" si="1"/>
        <v>340147363.51999998</v>
      </c>
      <c r="J9" s="2">
        <f t="shared" si="1"/>
        <v>3280.5</v>
      </c>
      <c r="K9" s="2">
        <f t="shared" si="1"/>
        <v>3306602.54</v>
      </c>
      <c r="L9" s="2">
        <f t="shared" si="1"/>
        <v>45813.25</v>
      </c>
      <c r="M9" s="2">
        <f t="shared" si="1"/>
        <v>73721530.650000006</v>
      </c>
      <c r="N9" s="2">
        <f t="shared" si="1"/>
        <v>630.9</v>
      </c>
      <c r="O9" s="2">
        <f t="shared" si="1"/>
        <v>280242.65000000002</v>
      </c>
      <c r="P9" s="2">
        <f t="shared" si="1"/>
        <v>4240359.9399999995</v>
      </c>
      <c r="Q9" s="2">
        <f t="shared" si="1"/>
        <v>0</v>
      </c>
      <c r="R9" s="2">
        <f t="shared" si="1"/>
        <v>45160542.5</v>
      </c>
      <c r="S9" s="2">
        <f t="shared" si="1"/>
        <v>14686648.379999997</v>
      </c>
    </row>
    <row r="10" spans="1:19" s="40" customFormat="1" ht="40.15" customHeight="1" x14ac:dyDescent="0.25">
      <c r="A10" s="69" t="s">
        <v>413</v>
      </c>
      <c r="B10" s="70"/>
      <c r="C10" s="56"/>
      <c r="D10" s="6">
        <f t="shared" ref="D10:S10" si="2">SUM(D11:D12)</f>
        <v>1570328.2599999998</v>
      </c>
      <c r="E10" s="6">
        <f t="shared" si="2"/>
        <v>0</v>
      </c>
      <c r="F10" s="33">
        <f t="shared" si="2"/>
        <v>0</v>
      </c>
      <c r="G10" s="6">
        <f t="shared" si="2"/>
        <v>0</v>
      </c>
      <c r="H10" s="6">
        <f t="shared" si="2"/>
        <v>604.5</v>
      </c>
      <c r="I10" s="6">
        <f t="shared" si="2"/>
        <v>1570328.2599999998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</row>
    <row r="11" spans="1:19" ht="19.899999999999999" customHeight="1" x14ac:dyDescent="0.25">
      <c r="A11" s="1" t="s">
        <v>737</v>
      </c>
      <c r="B11" s="5" t="s">
        <v>830</v>
      </c>
      <c r="C11" s="1">
        <v>2019</v>
      </c>
      <c r="D11" s="2">
        <f>SUM(E11,G11,I11,K11,M11,O11,P11,Q11,R11,S11)</f>
        <v>757941.69</v>
      </c>
      <c r="E11" s="3">
        <v>0</v>
      </c>
      <c r="F11" s="26">
        <v>0</v>
      </c>
      <c r="G11" s="3">
        <v>0</v>
      </c>
      <c r="H11" s="3">
        <v>301</v>
      </c>
      <c r="I11" s="3">
        <v>757941.69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9.899999999999999" customHeight="1" x14ac:dyDescent="0.25">
      <c r="A12" s="1" t="s">
        <v>730</v>
      </c>
      <c r="B12" s="5" t="s">
        <v>831</v>
      </c>
      <c r="C12" s="1">
        <v>2019</v>
      </c>
      <c r="D12" s="2">
        <f>SUM(E12,G12,I12,K12,M12,O12,P12,Q12,R12,S12)</f>
        <v>812386.57</v>
      </c>
      <c r="E12" s="3">
        <v>0</v>
      </c>
      <c r="F12" s="26">
        <v>0</v>
      </c>
      <c r="G12" s="3">
        <v>0</v>
      </c>
      <c r="H12" s="3">
        <v>303.5</v>
      </c>
      <c r="I12" s="3">
        <v>812386.57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40.15" customHeight="1" x14ac:dyDescent="0.25">
      <c r="A13" s="69" t="s">
        <v>383</v>
      </c>
      <c r="B13" s="69"/>
      <c r="C13" s="56"/>
      <c r="D13" s="6">
        <f t="shared" ref="D13:S13" si="3">SUM(D14:D50)</f>
        <v>120941783.76000001</v>
      </c>
      <c r="E13" s="6">
        <f t="shared" si="3"/>
        <v>730329.63</v>
      </c>
      <c r="F13" s="33">
        <f t="shared" si="3"/>
        <v>12</v>
      </c>
      <c r="G13" s="6">
        <f t="shared" si="3"/>
        <v>18520552.800000001</v>
      </c>
      <c r="H13" s="6">
        <f t="shared" si="3"/>
        <v>28893.86</v>
      </c>
      <c r="I13" s="6">
        <f t="shared" si="3"/>
        <v>79971639.099999994</v>
      </c>
      <c r="J13" s="6">
        <f t="shared" si="3"/>
        <v>0</v>
      </c>
      <c r="K13" s="6">
        <f t="shared" si="3"/>
        <v>0</v>
      </c>
      <c r="L13" s="6">
        <f t="shared" si="3"/>
        <v>1676.69</v>
      </c>
      <c r="M13" s="6">
        <f t="shared" si="3"/>
        <v>2648473.42</v>
      </c>
      <c r="N13" s="6">
        <f t="shared" si="3"/>
        <v>0</v>
      </c>
      <c r="O13" s="6">
        <f t="shared" si="3"/>
        <v>0</v>
      </c>
      <c r="P13" s="6">
        <f t="shared" si="3"/>
        <v>0</v>
      </c>
      <c r="Q13" s="6">
        <f t="shared" si="3"/>
        <v>0</v>
      </c>
      <c r="R13" s="6">
        <f t="shared" si="3"/>
        <v>13709235.410000002</v>
      </c>
      <c r="S13" s="6">
        <f t="shared" si="3"/>
        <v>5361553.3999999976</v>
      </c>
    </row>
    <row r="14" spans="1:19" ht="19.899999999999999" customHeight="1" x14ac:dyDescent="0.25">
      <c r="A14" s="1" t="s">
        <v>1001</v>
      </c>
      <c r="B14" s="57" t="s">
        <v>740</v>
      </c>
      <c r="C14" s="60">
        <v>2017</v>
      </c>
      <c r="D14" s="2">
        <f t="shared" ref="D14:D50" si="4">SUM(E14,G14,I14,K14,M14,O14,P14,Q14,R14,S14)</f>
        <v>2204024.65</v>
      </c>
      <c r="E14" s="3">
        <v>0</v>
      </c>
      <c r="F14" s="26">
        <v>0</v>
      </c>
      <c r="G14" s="3">
        <v>0</v>
      </c>
      <c r="H14" s="3">
        <v>936</v>
      </c>
      <c r="I14" s="10">
        <v>1433280.91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593974.07999999996</v>
      </c>
      <c r="S14" s="3">
        <v>176769.66</v>
      </c>
    </row>
    <row r="15" spans="1:19" ht="19.899999999999999" customHeight="1" x14ac:dyDescent="0.25">
      <c r="A15" s="1" t="s">
        <v>1002</v>
      </c>
      <c r="B15" s="57" t="s">
        <v>741</v>
      </c>
      <c r="C15" s="60">
        <v>2017</v>
      </c>
      <c r="D15" s="2">
        <f t="shared" si="4"/>
        <v>2835502.47</v>
      </c>
      <c r="E15" s="3">
        <v>0</v>
      </c>
      <c r="F15" s="26">
        <v>0</v>
      </c>
      <c r="G15" s="3">
        <v>0</v>
      </c>
      <c r="H15" s="3">
        <v>1063</v>
      </c>
      <c r="I15" s="10">
        <v>2092396.82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543798.79</v>
      </c>
      <c r="S15" s="3">
        <v>199306.86</v>
      </c>
    </row>
    <row r="16" spans="1:19" ht="19.899999999999999" customHeight="1" x14ac:dyDescent="0.25">
      <c r="A16" s="1" t="s">
        <v>1003</v>
      </c>
      <c r="B16" s="57" t="s">
        <v>742</v>
      </c>
      <c r="C16" s="60">
        <v>2017</v>
      </c>
      <c r="D16" s="2">
        <f t="shared" si="4"/>
        <v>2062388.6</v>
      </c>
      <c r="E16" s="3">
        <v>0</v>
      </c>
      <c r="F16" s="26">
        <v>0</v>
      </c>
      <c r="G16" s="3">
        <v>0</v>
      </c>
      <c r="H16" s="3">
        <v>892.8</v>
      </c>
      <c r="I16" s="10">
        <v>1513517.02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384511.57</v>
      </c>
      <c r="S16" s="3">
        <v>164360.01</v>
      </c>
    </row>
    <row r="17" spans="1:19" ht="19.899999999999999" customHeight="1" x14ac:dyDescent="0.25">
      <c r="A17" s="1" t="s">
        <v>1004</v>
      </c>
      <c r="B17" s="57" t="s">
        <v>743</v>
      </c>
      <c r="C17" s="60">
        <v>2017</v>
      </c>
      <c r="D17" s="2">
        <f t="shared" si="4"/>
        <v>2518966.9699999997</v>
      </c>
      <c r="E17" s="3">
        <v>0</v>
      </c>
      <c r="F17" s="26">
        <v>0</v>
      </c>
      <c r="G17" s="3">
        <v>0</v>
      </c>
      <c r="H17" s="3">
        <v>1008</v>
      </c>
      <c r="I17" s="10">
        <v>1724619.41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617594.16</v>
      </c>
      <c r="S17" s="3">
        <v>176753.4</v>
      </c>
    </row>
    <row r="18" spans="1:19" ht="19.899999999999999" customHeight="1" x14ac:dyDescent="0.25">
      <c r="A18" s="1" t="s">
        <v>1005</v>
      </c>
      <c r="B18" s="57" t="s">
        <v>744</v>
      </c>
      <c r="C18" s="60">
        <v>2017</v>
      </c>
      <c r="D18" s="2">
        <f t="shared" si="4"/>
        <v>3092042.81</v>
      </c>
      <c r="E18" s="3">
        <v>0</v>
      </c>
      <c r="F18" s="26">
        <v>0</v>
      </c>
      <c r="G18" s="3">
        <v>0</v>
      </c>
      <c r="H18" s="3">
        <v>1052</v>
      </c>
      <c r="I18" s="10">
        <v>2348627.9700000002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556962.99</v>
      </c>
      <c r="S18" s="3">
        <v>186451.85</v>
      </c>
    </row>
    <row r="19" spans="1:19" ht="19.899999999999999" customHeight="1" x14ac:dyDescent="0.25">
      <c r="A19" s="1" t="s">
        <v>1006</v>
      </c>
      <c r="B19" s="57" t="s">
        <v>745</v>
      </c>
      <c r="C19" s="60">
        <v>2017</v>
      </c>
      <c r="D19" s="2">
        <f t="shared" si="4"/>
        <v>2993460.38</v>
      </c>
      <c r="E19" s="3">
        <v>0</v>
      </c>
      <c r="F19" s="26">
        <v>0</v>
      </c>
      <c r="G19" s="3">
        <v>0</v>
      </c>
      <c r="H19" s="3">
        <v>1050</v>
      </c>
      <c r="I19" s="10">
        <v>2278792.16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527362.72</v>
      </c>
      <c r="S19" s="3">
        <v>187305.5</v>
      </c>
    </row>
    <row r="20" spans="1:19" ht="19.899999999999999" customHeight="1" x14ac:dyDescent="0.25">
      <c r="A20" s="1" t="s">
        <v>1007</v>
      </c>
      <c r="B20" s="57" t="s">
        <v>746</v>
      </c>
      <c r="C20" s="60">
        <v>2017</v>
      </c>
      <c r="D20" s="2">
        <f t="shared" si="4"/>
        <v>5843277.4100000001</v>
      </c>
      <c r="E20" s="3">
        <v>0</v>
      </c>
      <c r="F20" s="26">
        <v>0</v>
      </c>
      <c r="G20" s="3">
        <v>0</v>
      </c>
      <c r="H20" s="3">
        <v>1161</v>
      </c>
      <c r="I20" s="10">
        <v>5056207.05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594012.07999999996</v>
      </c>
      <c r="S20" s="3">
        <v>193058.28</v>
      </c>
    </row>
    <row r="21" spans="1:19" ht="19.899999999999999" customHeight="1" x14ac:dyDescent="0.25">
      <c r="A21" s="1" t="s">
        <v>1008</v>
      </c>
      <c r="B21" s="57" t="s">
        <v>747</v>
      </c>
      <c r="C21" s="60">
        <v>2017</v>
      </c>
      <c r="D21" s="2">
        <f t="shared" si="4"/>
        <v>1579008.3199999998</v>
      </c>
      <c r="E21" s="3">
        <v>0</v>
      </c>
      <c r="F21" s="26">
        <v>0</v>
      </c>
      <c r="G21" s="3">
        <v>0</v>
      </c>
      <c r="H21" s="3">
        <v>466</v>
      </c>
      <c r="I21" s="10">
        <v>1532655.41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46352.91</v>
      </c>
    </row>
    <row r="22" spans="1:19" ht="19.899999999999999" customHeight="1" x14ac:dyDescent="0.25">
      <c r="A22" s="1" t="s">
        <v>1009</v>
      </c>
      <c r="B22" s="57" t="s">
        <v>748</v>
      </c>
      <c r="C22" s="60">
        <v>2017</v>
      </c>
      <c r="D22" s="2">
        <f t="shared" si="4"/>
        <v>1073434.28</v>
      </c>
      <c r="E22" s="3">
        <v>0</v>
      </c>
      <c r="F22" s="26">
        <v>0</v>
      </c>
      <c r="G22" s="3">
        <v>0</v>
      </c>
      <c r="H22" s="3">
        <v>282.60000000000002</v>
      </c>
      <c r="I22" s="10">
        <v>1033283.04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40151.24</v>
      </c>
    </row>
    <row r="23" spans="1:19" ht="19.899999999999999" customHeight="1" x14ac:dyDescent="0.25">
      <c r="A23" s="1" t="s">
        <v>1010</v>
      </c>
      <c r="B23" s="57" t="s">
        <v>749</v>
      </c>
      <c r="C23" s="60">
        <v>2017</v>
      </c>
      <c r="D23" s="2">
        <f t="shared" si="4"/>
        <v>1415955.77</v>
      </c>
      <c r="E23" s="3">
        <v>0</v>
      </c>
      <c r="F23" s="26">
        <v>0</v>
      </c>
      <c r="G23" s="3">
        <v>0</v>
      </c>
      <c r="H23" s="3">
        <v>386</v>
      </c>
      <c r="I23" s="10">
        <v>1371833.09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44122.68</v>
      </c>
    </row>
    <row r="24" spans="1:19" ht="19.899999999999999" customHeight="1" x14ac:dyDescent="0.25">
      <c r="A24" s="1" t="s">
        <v>1011</v>
      </c>
      <c r="B24" s="57" t="s">
        <v>750</v>
      </c>
      <c r="C24" s="60">
        <v>2017</v>
      </c>
      <c r="D24" s="2">
        <f t="shared" si="4"/>
        <v>5087975.05</v>
      </c>
      <c r="E24" s="3">
        <v>0</v>
      </c>
      <c r="F24" s="26">
        <v>0</v>
      </c>
      <c r="G24" s="3">
        <v>0</v>
      </c>
      <c r="H24" s="3">
        <v>1122</v>
      </c>
      <c r="I24" s="10">
        <v>4514524.0999999996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400442.08</v>
      </c>
      <c r="S24" s="3">
        <v>173008.87</v>
      </c>
    </row>
    <row r="25" spans="1:19" ht="19.899999999999999" customHeight="1" x14ac:dyDescent="0.25">
      <c r="A25" s="1" t="s">
        <v>1012</v>
      </c>
      <c r="B25" s="15" t="s">
        <v>751</v>
      </c>
      <c r="C25" s="60">
        <v>2017</v>
      </c>
      <c r="D25" s="2">
        <f t="shared" si="4"/>
        <v>3140573.2</v>
      </c>
      <c r="E25" s="3">
        <v>0</v>
      </c>
      <c r="F25" s="26">
        <v>0</v>
      </c>
      <c r="G25" s="3">
        <v>0</v>
      </c>
      <c r="H25" s="3">
        <v>1359</v>
      </c>
      <c r="I25" s="10">
        <v>2337603.86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625899.66</v>
      </c>
      <c r="S25" s="3">
        <v>177069.68</v>
      </c>
    </row>
    <row r="26" spans="1:19" ht="19.899999999999999" customHeight="1" x14ac:dyDescent="0.25">
      <c r="A26" s="1" t="s">
        <v>1013</v>
      </c>
      <c r="B26" s="15" t="s">
        <v>462</v>
      </c>
      <c r="C26" s="60">
        <v>2017</v>
      </c>
      <c r="D26" s="2">
        <f t="shared" si="4"/>
        <v>988969.22</v>
      </c>
      <c r="E26" s="3">
        <v>730329.63</v>
      </c>
      <c r="F26" s="26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258639.59</v>
      </c>
    </row>
    <row r="27" spans="1:19" ht="19.899999999999999" customHeight="1" x14ac:dyDescent="0.25">
      <c r="A27" s="1" t="s">
        <v>1014</v>
      </c>
      <c r="B27" s="15" t="s">
        <v>752</v>
      </c>
      <c r="C27" s="60">
        <v>2017</v>
      </c>
      <c r="D27" s="2">
        <f t="shared" si="4"/>
        <v>2938115.7499999995</v>
      </c>
      <c r="E27" s="3">
        <v>0</v>
      </c>
      <c r="F27" s="26">
        <v>0</v>
      </c>
      <c r="G27" s="3">
        <v>0</v>
      </c>
      <c r="H27" s="3">
        <v>612</v>
      </c>
      <c r="I27" s="10">
        <v>2474382.61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357701.11</v>
      </c>
      <c r="S27" s="3">
        <v>106032.03</v>
      </c>
    </row>
    <row r="28" spans="1:19" ht="19.899999999999999" customHeight="1" x14ac:dyDescent="0.25">
      <c r="A28" s="1" t="s">
        <v>1015</v>
      </c>
      <c r="B28" s="15" t="s">
        <v>753</v>
      </c>
      <c r="C28" s="60">
        <v>2017</v>
      </c>
      <c r="D28" s="2">
        <f t="shared" si="4"/>
        <v>5022817.8500000006</v>
      </c>
      <c r="E28" s="3">
        <v>0</v>
      </c>
      <c r="F28" s="26">
        <v>0</v>
      </c>
      <c r="G28" s="3">
        <v>0</v>
      </c>
      <c r="H28" s="3">
        <v>1108</v>
      </c>
      <c r="I28" s="10">
        <v>4275170.7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593097.31999999995</v>
      </c>
      <c r="S28" s="3">
        <v>154549.82999999999</v>
      </c>
    </row>
    <row r="29" spans="1:19" ht="19.899999999999999" customHeight="1" x14ac:dyDescent="0.25">
      <c r="A29" s="1" t="s">
        <v>1016</v>
      </c>
      <c r="B29" s="15" t="s">
        <v>754</v>
      </c>
      <c r="C29" s="60">
        <v>2017</v>
      </c>
      <c r="D29" s="2">
        <f t="shared" si="4"/>
        <v>1582501.82</v>
      </c>
      <c r="E29" s="3">
        <v>0</v>
      </c>
      <c r="F29" s="26">
        <v>0</v>
      </c>
      <c r="G29" s="3">
        <v>0</v>
      </c>
      <c r="H29" s="3">
        <v>508</v>
      </c>
      <c r="I29" s="10">
        <v>1541312.3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41189.519999999997</v>
      </c>
    </row>
    <row r="30" spans="1:19" ht="19.899999999999999" customHeight="1" x14ac:dyDescent="0.25">
      <c r="A30" s="1" t="s">
        <v>1017</v>
      </c>
      <c r="B30" s="15" t="s">
        <v>755</v>
      </c>
      <c r="C30" s="60">
        <v>2017</v>
      </c>
      <c r="D30" s="2">
        <f t="shared" si="4"/>
        <v>1203057.0299999998</v>
      </c>
      <c r="E30" s="3">
        <v>0</v>
      </c>
      <c r="F30" s="26">
        <v>0</v>
      </c>
      <c r="G30" s="3">
        <v>0</v>
      </c>
      <c r="H30" s="3">
        <v>314</v>
      </c>
      <c r="I30" s="10">
        <v>1162239.8999999999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40817.129999999997</v>
      </c>
    </row>
    <row r="31" spans="1:19" ht="19.899999999999999" customHeight="1" x14ac:dyDescent="0.25">
      <c r="A31" s="1" t="s">
        <v>1018</v>
      </c>
      <c r="B31" s="15" t="s">
        <v>756</v>
      </c>
      <c r="C31" s="60">
        <v>2017</v>
      </c>
      <c r="D31" s="2">
        <f t="shared" si="4"/>
        <v>2566770.6800000002</v>
      </c>
      <c r="E31" s="3">
        <v>0</v>
      </c>
      <c r="F31" s="26">
        <v>0</v>
      </c>
      <c r="G31" s="3">
        <v>0</v>
      </c>
      <c r="H31" s="3">
        <v>538</v>
      </c>
      <c r="I31" s="10">
        <v>2458829.9700000002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107940.71</v>
      </c>
    </row>
    <row r="32" spans="1:19" ht="19.899999999999999" customHeight="1" x14ac:dyDescent="0.25">
      <c r="A32" s="1" t="s">
        <v>1019</v>
      </c>
      <c r="B32" s="15" t="s">
        <v>757</v>
      </c>
      <c r="C32" s="60">
        <v>2017</v>
      </c>
      <c r="D32" s="2">
        <f t="shared" si="4"/>
        <v>2084603.2</v>
      </c>
      <c r="E32" s="3">
        <v>0</v>
      </c>
      <c r="F32" s="26">
        <v>0</v>
      </c>
      <c r="G32" s="3">
        <v>0</v>
      </c>
      <c r="H32" s="3">
        <v>506.6</v>
      </c>
      <c r="I32" s="10">
        <v>2039309.42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45293.78</v>
      </c>
    </row>
    <row r="33" spans="1:19" ht="19.899999999999999" customHeight="1" x14ac:dyDescent="0.25">
      <c r="A33" s="1" t="s">
        <v>1020</v>
      </c>
      <c r="B33" s="15" t="s">
        <v>758</v>
      </c>
      <c r="C33" s="60">
        <v>2017</v>
      </c>
      <c r="D33" s="2">
        <f t="shared" si="4"/>
        <v>4828841.17</v>
      </c>
      <c r="E33" s="3">
        <v>0</v>
      </c>
      <c r="F33" s="26">
        <v>0</v>
      </c>
      <c r="G33" s="3">
        <v>0</v>
      </c>
      <c r="H33" s="3">
        <v>1139</v>
      </c>
      <c r="I33" s="10">
        <v>4348872.26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344555.9</v>
      </c>
      <c r="S33" s="3">
        <v>135413.01</v>
      </c>
    </row>
    <row r="34" spans="1:19" ht="19.899999999999999" customHeight="1" x14ac:dyDescent="0.25">
      <c r="A34" s="1" t="s">
        <v>1021</v>
      </c>
      <c r="B34" s="15" t="s">
        <v>759</v>
      </c>
      <c r="C34" s="60">
        <v>2017</v>
      </c>
      <c r="D34" s="2">
        <f t="shared" si="4"/>
        <v>3115474.91</v>
      </c>
      <c r="E34" s="3">
        <v>0</v>
      </c>
      <c r="F34" s="26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1676.69</v>
      </c>
      <c r="M34" s="10">
        <v>2648473.42</v>
      </c>
      <c r="N34" s="3">
        <v>0</v>
      </c>
      <c r="O34" s="3">
        <v>0</v>
      </c>
      <c r="P34" s="3">
        <v>0</v>
      </c>
      <c r="Q34" s="3">
        <v>0</v>
      </c>
      <c r="R34" s="3">
        <v>370349.49</v>
      </c>
      <c r="S34" s="3">
        <v>96652</v>
      </c>
    </row>
    <row r="35" spans="1:19" ht="19.899999999999999" customHeight="1" x14ac:dyDescent="0.25">
      <c r="A35" s="1" t="s">
        <v>1022</v>
      </c>
      <c r="B35" s="15" t="s">
        <v>760</v>
      </c>
      <c r="C35" s="60">
        <v>2017</v>
      </c>
      <c r="D35" s="2">
        <f t="shared" si="4"/>
        <v>4116650.39</v>
      </c>
      <c r="E35" s="3">
        <v>0</v>
      </c>
      <c r="F35" s="26">
        <v>0</v>
      </c>
      <c r="G35" s="3">
        <v>0</v>
      </c>
      <c r="H35" s="3">
        <v>876</v>
      </c>
      <c r="I35" s="10">
        <v>3678677.35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329305.38</v>
      </c>
      <c r="S35" s="3">
        <v>108667.66</v>
      </c>
    </row>
    <row r="36" spans="1:19" ht="19.899999999999999" customHeight="1" x14ac:dyDescent="0.25">
      <c r="A36" s="1" t="s">
        <v>1023</v>
      </c>
      <c r="B36" s="15" t="s">
        <v>761</v>
      </c>
      <c r="C36" s="60">
        <v>2017</v>
      </c>
      <c r="D36" s="2">
        <f t="shared" si="4"/>
        <v>7476533.75</v>
      </c>
      <c r="E36" s="3">
        <v>0</v>
      </c>
      <c r="F36" s="26">
        <v>0</v>
      </c>
      <c r="G36" s="3">
        <v>0</v>
      </c>
      <c r="H36" s="3">
        <v>1502</v>
      </c>
      <c r="I36" s="10">
        <v>6636297.2699999996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630520.41</v>
      </c>
      <c r="S36" s="3">
        <v>209716.07</v>
      </c>
    </row>
    <row r="37" spans="1:19" ht="19.899999999999999" customHeight="1" x14ac:dyDescent="0.25">
      <c r="A37" s="1" t="s">
        <v>1024</v>
      </c>
      <c r="B37" s="15" t="s">
        <v>762</v>
      </c>
      <c r="C37" s="60">
        <v>2017</v>
      </c>
      <c r="D37" s="2">
        <f t="shared" si="4"/>
        <v>2525253.1900000004</v>
      </c>
      <c r="E37" s="3">
        <v>0</v>
      </c>
      <c r="F37" s="26">
        <v>0</v>
      </c>
      <c r="G37" s="3">
        <v>0</v>
      </c>
      <c r="H37" s="3">
        <v>1001</v>
      </c>
      <c r="I37" s="10">
        <v>1787298.86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580609.09</v>
      </c>
      <c r="S37" s="3">
        <v>157345.24</v>
      </c>
    </row>
    <row r="38" spans="1:19" ht="19.899999999999999" customHeight="1" x14ac:dyDescent="0.25">
      <c r="A38" s="1" t="s">
        <v>1025</v>
      </c>
      <c r="B38" s="15" t="s">
        <v>764</v>
      </c>
      <c r="C38" s="60">
        <v>2017</v>
      </c>
      <c r="D38" s="2">
        <f t="shared" si="4"/>
        <v>2112950.27</v>
      </c>
      <c r="E38" s="3">
        <v>0</v>
      </c>
      <c r="F38" s="26">
        <v>0</v>
      </c>
      <c r="G38" s="3">
        <v>0</v>
      </c>
      <c r="H38" s="3">
        <v>719.8</v>
      </c>
      <c r="I38" s="10">
        <v>1374726.67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592165.03</v>
      </c>
      <c r="S38" s="3">
        <v>146058.57</v>
      </c>
    </row>
    <row r="39" spans="1:19" ht="19.899999999999999" customHeight="1" x14ac:dyDescent="0.25">
      <c r="A39" s="1" t="s">
        <v>1026</v>
      </c>
      <c r="B39" s="15" t="s">
        <v>765</v>
      </c>
      <c r="C39" s="60">
        <v>2017</v>
      </c>
      <c r="D39" s="2">
        <f t="shared" si="4"/>
        <v>2894926.2399999998</v>
      </c>
      <c r="E39" s="3">
        <v>0</v>
      </c>
      <c r="F39" s="26">
        <v>0</v>
      </c>
      <c r="G39" s="3">
        <v>0</v>
      </c>
      <c r="H39" s="3">
        <v>1159</v>
      </c>
      <c r="I39" s="10">
        <v>2107538.0699999998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627324.31000000006</v>
      </c>
      <c r="S39" s="3">
        <v>160063.85999999999</v>
      </c>
    </row>
    <row r="40" spans="1:19" ht="19.899999999999999" customHeight="1" x14ac:dyDescent="0.25">
      <c r="A40" s="1" t="s">
        <v>1027</v>
      </c>
      <c r="B40" s="15" t="s">
        <v>829</v>
      </c>
      <c r="C40" s="60"/>
      <c r="D40" s="2">
        <f t="shared" si="4"/>
        <v>2626316.14</v>
      </c>
      <c r="E40" s="3">
        <v>0</v>
      </c>
      <c r="F40" s="26">
        <v>0</v>
      </c>
      <c r="G40" s="3">
        <v>0</v>
      </c>
      <c r="H40" s="3">
        <v>1124</v>
      </c>
      <c r="I40" s="10">
        <v>2626316.14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9.899999999999999" customHeight="1" x14ac:dyDescent="0.25">
      <c r="A41" s="1" t="s">
        <v>1028</v>
      </c>
      <c r="B41" s="15" t="s">
        <v>766</v>
      </c>
      <c r="C41" s="60">
        <v>2017</v>
      </c>
      <c r="D41" s="2">
        <f t="shared" si="4"/>
        <v>3070694.44</v>
      </c>
      <c r="E41" s="3">
        <v>0</v>
      </c>
      <c r="F41" s="26">
        <v>0</v>
      </c>
      <c r="G41" s="3">
        <v>0</v>
      </c>
      <c r="H41" s="3">
        <v>1107</v>
      </c>
      <c r="I41" s="10">
        <v>2179912.34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679831.99</v>
      </c>
      <c r="S41" s="3">
        <v>210950.11</v>
      </c>
    </row>
    <row r="42" spans="1:19" ht="19.899999999999999" customHeight="1" x14ac:dyDescent="0.25">
      <c r="A42" s="1" t="s">
        <v>1029</v>
      </c>
      <c r="B42" s="15" t="s">
        <v>767</v>
      </c>
      <c r="C42" s="60">
        <v>2017</v>
      </c>
      <c r="D42" s="2">
        <f t="shared" si="4"/>
        <v>1750293.91</v>
      </c>
      <c r="E42" s="3">
        <v>0</v>
      </c>
      <c r="F42" s="26">
        <v>0</v>
      </c>
      <c r="G42" s="3">
        <v>0</v>
      </c>
      <c r="H42" s="3">
        <v>427</v>
      </c>
      <c r="I42" s="10">
        <v>1701958.01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48335.9</v>
      </c>
    </row>
    <row r="43" spans="1:19" ht="19.899999999999999" customHeight="1" x14ac:dyDescent="0.25">
      <c r="A43" s="1" t="s">
        <v>1030</v>
      </c>
      <c r="B43" s="15" t="s">
        <v>768</v>
      </c>
      <c r="C43" s="60">
        <v>2017</v>
      </c>
      <c r="D43" s="2">
        <f t="shared" si="4"/>
        <v>1840301.3099999998</v>
      </c>
      <c r="E43" s="3">
        <v>0</v>
      </c>
      <c r="F43" s="26">
        <v>0</v>
      </c>
      <c r="G43" s="3">
        <v>0</v>
      </c>
      <c r="H43" s="3">
        <v>444.86</v>
      </c>
      <c r="I43" s="10">
        <v>1793252.66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47048.65</v>
      </c>
    </row>
    <row r="44" spans="1:19" ht="19.899999999999999" customHeight="1" x14ac:dyDescent="0.25">
      <c r="A44" s="1" t="s">
        <v>1031</v>
      </c>
      <c r="B44" s="15" t="s">
        <v>769</v>
      </c>
      <c r="C44" s="60">
        <v>2017</v>
      </c>
      <c r="D44" s="2">
        <f t="shared" si="4"/>
        <v>2040307.5</v>
      </c>
      <c r="E44" s="3">
        <v>0</v>
      </c>
      <c r="F44" s="26">
        <v>0</v>
      </c>
      <c r="G44" s="3">
        <v>0</v>
      </c>
      <c r="H44" s="3">
        <v>710.2</v>
      </c>
      <c r="I44" s="10">
        <v>1301023.28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591815.54</v>
      </c>
      <c r="S44" s="3">
        <v>147468.68</v>
      </c>
    </row>
    <row r="45" spans="1:19" ht="19.899999999999999" customHeight="1" x14ac:dyDescent="0.25">
      <c r="A45" s="1" t="s">
        <v>1032</v>
      </c>
      <c r="B45" s="15" t="s">
        <v>770</v>
      </c>
      <c r="C45" s="60">
        <v>2017</v>
      </c>
      <c r="D45" s="2">
        <f t="shared" si="4"/>
        <v>3935908.2199999997</v>
      </c>
      <c r="E45" s="3">
        <v>0</v>
      </c>
      <c r="F45" s="26">
        <v>0</v>
      </c>
      <c r="G45" s="3">
        <v>0</v>
      </c>
      <c r="H45" s="3">
        <v>1437.5</v>
      </c>
      <c r="I45" s="10">
        <v>3145463.84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606557.37</v>
      </c>
      <c r="S45" s="3">
        <v>183887.01</v>
      </c>
    </row>
    <row r="46" spans="1:19" ht="19.899999999999999" customHeight="1" x14ac:dyDescent="0.25">
      <c r="A46" s="1" t="s">
        <v>1033</v>
      </c>
      <c r="B46" s="15" t="s">
        <v>771</v>
      </c>
      <c r="C46" s="60">
        <v>2017</v>
      </c>
      <c r="D46" s="2">
        <f t="shared" si="4"/>
        <v>2166563.11</v>
      </c>
      <c r="E46" s="3">
        <v>0</v>
      </c>
      <c r="F46" s="26">
        <v>0</v>
      </c>
      <c r="G46" s="3">
        <v>0</v>
      </c>
      <c r="H46" s="3">
        <v>723</v>
      </c>
      <c r="I46" s="10">
        <v>1440120.68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578147.18000000005</v>
      </c>
      <c r="S46" s="3">
        <v>148295.25</v>
      </c>
    </row>
    <row r="47" spans="1:19" ht="19.899999999999999" customHeight="1" x14ac:dyDescent="0.25">
      <c r="A47" s="1" t="s">
        <v>1034</v>
      </c>
      <c r="B47" s="15" t="s">
        <v>772</v>
      </c>
      <c r="C47" s="60">
        <v>2017</v>
      </c>
      <c r="D47" s="2">
        <f t="shared" si="4"/>
        <v>3437457.34</v>
      </c>
      <c r="E47" s="3">
        <v>0</v>
      </c>
      <c r="F47" s="26">
        <v>0</v>
      </c>
      <c r="G47" s="3">
        <v>0</v>
      </c>
      <c r="H47" s="3">
        <v>1453</v>
      </c>
      <c r="I47" s="10">
        <v>3279675.46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157781.88</v>
      </c>
    </row>
    <row r="48" spans="1:19" ht="19.899999999999999" customHeight="1" x14ac:dyDescent="0.25">
      <c r="A48" s="1" t="s">
        <v>1035</v>
      </c>
      <c r="B48" s="15" t="s">
        <v>773</v>
      </c>
      <c r="C48" s="60">
        <v>2017</v>
      </c>
      <c r="D48" s="2">
        <f t="shared" si="4"/>
        <v>2118448.3899999997</v>
      </c>
      <c r="E48" s="3">
        <v>0</v>
      </c>
      <c r="F48" s="26">
        <v>0</v>
      </c>
      <c r="G48" s="3">
        <v>0</v>
      </c>
      <c r="H48" s="3">
        <v>705.5</v>
      </c>
      <c r="I48" s="10">
        <v>1381920.47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582697.16</v>
      </c>
      <c r="S48" s="3">
        <v>153830.76</v>
      </c>
    </row>
    <row r="49" spans="1:19" ht="19.899999999999999" customHeight="1" x14ac:dyDescent="0.25">
      <c r="A49" s="1" t="s">
        <v>1036</v>
      </c>
      <c r="B49" s="15" t="s">
        <v>1281</v>
      </c>
      <c r="C49" s="60">
        <v>2017</v>
      </c>
      <c r="D49" s="2">
        <f t="shared" si="4"/>
        <v>9142019.3500000015</v>
      </c>
      <c r="E49" s="3">
        <v>0</v>
      </c>
      <c r="F49" s="27">
        <v>6</v>
      </c>
      <c r="G49" s="3">
        <v>8076702.2999999998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700000</v>
      </c>
      <c r="S49" s="3">
        <v>365317.05</v>
      </c>
    </row>
    <row r="50" spans="1:19" ht="19.899999999999999" customHeight="1" x14ac:dyDescent="0.25">
      <c r="A50" s="1" t="s">
        <v>1037</v>
      </c>
      <c r="B50" s="15" t="s">
        <v>1282</v>
      </c>
      <c r="C50" s="60">
        <v>2017</v>
      </c>
      <c r="D50" s="2">
        <f t="shared" si="4"/>
        <v>11509398.67</v>
      </c>
      <c r="E50" s="3">
        <v>0</v>
      </c>
      <c r="F50" s="27">
        <v>6</v>
      </c>
      <c r="G50" s="3">
        <v>10443850.5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700000</v>
      </c>
      <c r="S50" s="3">
        <v>365548.17</v>
      </c>
    </row>
    <row r="51" spans="1:19" s="44" customFormat="1" ht="40.15" customHeight="1" x14ac:dyDescent="0.25">
      <c r="A51" s="69" t="s">
        <v>391</v>
      </c>
      <c r="B51" s="69"/>
      <c r="C51" s="56"/>
      <c r="D51" s="6">
        <f t="shared" ref="D51:S51" si="5">SUM(D52)</f>
        <v>3581521.17</v>
      </c>
      <c r="E51" s="6">
        <f t="shared" si="5"/>
        <v>0</v>
      </c>
      <c r="F51" s="33">
        <f t="shared" si="5"/>
        <v>0</v>
      </c>
      <c r="G51" s="6">
        <f t="shared" si="5"/>
        <v>0</v>
      </c>
      <c r="H51" s="6">
        <f t="shared" si="5"/>
        <v>901</v>
      </c>
      <c r="I51" s="6">
        <f t="shared" si="5"/>
        <v>3204198.35</v>
      </c>
      <c r="J51" s="6">
        <f t="shared" si="5"/>
        <v>0</v>
      </c>
      <c r="K51" s="6">
        <f t="shared" si="5"/>
        <v>0</v>
      </c>
      <c r="L51" s="6">
        <f t="shared" si="5"/>
        <v>0</v>
      </c>
      <c r="M51" s="6">
        <f t="shared" si="5"/>
        <v>0</v>
      </c>
      <c r="N51" s="6">
        <f t="shared" si="5"/>
        <v>0</v>
      </c>
      <c r="O51" s="6">
        <f t="shared" si="5"/>
        <v>0</v>
      </c>
      <c r="P51" s="6">
        <f t="shared" si="5"/>
        <v>0</v>
      </c>
      <c r="Q51" s="6">
        <f t="shared" si="5"/>
        <v>0</v>
      </c>
      <c r="R51" s="6">
        <f t="shared" si="5"/>
        <v>364012.4</v>
      </c>
      <c r="S51" s="6">
        <f t="shared" si="5"/>
        <v>13310.42</v>
      </c>
    </row>
    <row r="52" spans="1:19" ht="19.899999999999999" customHeight="1" x14ac:dyDescent="0.25">
      <c r="A52" s="16" t="s">
        <v>1038</v>
      </c>
      <c r="B52" s="57" t="s">
        <v>642</v>
      </c>
      <c r="C52" s="60">
        <v>2017</v>
      </c>
      <c r="D52" s="2">
        <f>SUM(E52,G52,I52,K52,M52,O52,P52,Q52,R52,S52)</f>
        <v>3581521.17</v>
      </c>
      <c r="E52" s="3">
        <v>0</v>
      </c>
      <c r="F52" s="26">
        <v>0</v>
      </c>
      <c r="G52" s="3">
        <v>0</v>
      </c>
      <c r="H52" s="3">
        <v>901</v>
      </c>
      <c r="I52" s="10">
        <v>3204198.35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364012.4</v>
      </c>
      <c r="S52" s="3">
        <v>13310.42</v>
      </c>
    </row>
    <row r="53" spans="1:19" ht="40.15" customHeight="1" x14ac:dyDescent="0.25">
      <c r="A53" s="69" t="s">
        <v>393</v>
      </c>
      <c r="B53" s="69"/>
      <c r="C53" s="56"/>
      <c r="D53" s="6">
        <f t="shared" ref="D53:S53" si="6">SUM(D54:D55)</f>
        <v>22586006.670000002</v>
      </c>
      <c r="E53" s="6">
        <f t="shared" si="6"/>
        <v>0</v>
      </c>
      <c r="F53" s="33">
        <f t="shared" si="6"/>
        <v>10</v>
      </c>
      <c r="G53" s="6">
        <f t="shared" si="6"/>
        <v>21315574.990000002</v>
      </c>
      <c r="H53" s="6">
        <f t="shared" si="6"/>
        <v>0</v>
      </c>
      <c r="I53" s="6">
        <f t="shared" si="6"/>
        <v>0</v>
      </c>
      <c r="J53" s="6">
        <f t="shared" si="6"/>
        <v>0</v>
      </c>
      <c r="K53" s="6">
        <f t="shared" si="6"/>
        <v>0</v>
      </c>
      <c r="L53" s="6">
        <f t="shared" si="6"/>
        <v>0</v>
      </c>
      <c r="M53" s="6">
        <f t="shared" si="6"/>
        <v>0</v>
      </c>
      <c r="N53" s="6">
        <f t="shared" si="6"/>
        <v>0</v>
      </c>
      <c r="O53" s="6">
        <f t="shared" si="6"/>
        <v>0</v>
      </c>
      <c r="P53" s="6">
        <f t="shared" si="6"/>
        <v>0</v>
      </c>
      <c r="Q53" s="6">
        <f t="shared" si="6"/>
        <v>0</v>
      </c>
      <c r="R53" s="6">
        <f t="shared" si="6"/>
        <v>592823.98</v>
      </c>
      <c r="S53" s="6">
        <f t="shared" si="6"/>
        <v>677607.7</v>
      </c>
    </row>
    <row r="54" spans="1:19" ht="19.899999999999999" customHeight="1" x14ac:dyDescent="0.25">
      <c r="A54" s="16" t="s">
        <v>1039</v>
      </c>
      <c r="B54" s="9" t="s">
        <v>816</v>
      </c>
      <c r="C54" s="1">
        <v>2017</v>
      </c>
      <c r="D54" s="2">
        <f>SUM(E54,G54,I54,K54,M54,O54,P54,Q54,R54,S54)</f>
        <v>9335921.9800000004</v>
      </c>
      <c r="E54" s="3">
        <v>0</v>
      </c>
      <c r="F54" s="27">
        <v>4</v>
      </c>
      <c r="G54" s="7">
        <v>8450105.6600000001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592823.98</v>
      </c>
      <c r="S54" s="7">
        <v>292992.34000000003</v>
      </c>
    </row>
    <row r="55" spans="1:19" ht="19.899999999999999" customHeight="1" x14ac:dyDescent="0.25">
      <c r="A55" s="16" t="s">
        <v>1040</v>
      </c>
      <c r="B55" s="9" t="s">
        <v>819</v>
      </c>
      <c r="C55" s="1">
        <v>2017</v>
      </c>
      <c r="D55" s="2">
        <f>SUM(E55,G55,I55,K55,M55,O55,P55,Q55,R55,S55)</f>
        <v>13250084.689999999</v>
      </c>
      <c r="E55" s="3">
        <v>0</v>
      </c>
      <c r="F55" s="26">
        <v>6</v>
      </c>
      <c r="G55" s="7">
        <v>12865469.33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384615.36</v>
      </c>
    </row>
    <row r="56" spans="1:19" s="44" customFormat="1" ht="40.15" customHeight="1" x14ac:dyDescent="0.25">
      <c r="A56" s="69" t="s">
        <v>394</v>
      </c>
      <c r="B56" s="69"/>
      <c r="C56" s="56"/>
      <c r="D56" s="6">
        <f t="shared" ref="D56:S56" si="7">SUM(D57:D60)</f>
        <v>10247723.23</v>
      </c>
      <c r="E56" s="6">
        <f t="shared" si="7"/>
        <v>0</v>
      </c>
      <c r="F56" s="33">
        <f t="shared" si="7"/>
        <v>0</v>
      </c>
      <c r="G56" s="6">
        <f t="shared" si="7"/>
        <v>0</v>
      </c>
      <c r="H56" s="6">
        <f t="shared" si="7"/>
        <v>4978.3999999999996</v>
      </c>
      <c r="I56" s="6">
        <f t="shared" si="7"/>
        <v>9447021.4399999995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492567.46</v>
      </c>
      <c r="S56" s="6">
        <f t="shared" si="7"/>
        <v>308134.32999999996</v>
      </c>
    </row>
    <row r="57" spans="1:19" ht="19.899999999999999" customHeight="1" x14ac:dyDescent="0.25">
      <c r="A57" s="60" t="s">
        <v>1041</v>
      </c>
      <c r="B57" s="57" t="s">
        <v>820</v>
      </c>
      <c r="C57" s="1">
        <v>2017</v>
      </c>
      <c r="D57" s="2">
        <f>SUM(E57,G57,I57,K57,M57,O57,P57,Q57,R57,S57)</f>
        <v>1106554.79</v>
      </c>
      <c r="E57" s="3">
        <v>0</v>
      </c>
      <c r="F57" s="26">
        <v>0</v>
      </c>
      <c r="G57" s="3">
        <v>0</v>
      </c>
      <c r="H57" s="7">
        <v>613.5</v>
      </c>
      <c r="I57" s="7">
        <v>997502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109052.79</v>
      </c>
    </row>
    <row r="58" spans="1:19" ht="19.899999999999999" customHeight="1" x14ac:dyDescent="0.25">
      <c r="A58" s="60" t="s">
        <v>1042</v>
      </c>
      <c r="B58" s="57" t="s">
        <v>821</v>
      </c>
      <c r="C58" s="1">
        <v>2017</v>
      </c>
      <c r="D58" s="2">
        <f>SUM(E58,G58,I58,K58,M58,O58,P58,Q58,R58,S58)</f>
        <v>3718851.16</v>
      </c>
      <c r="E58" s="3">
        <v>0</v>
      </c>
      <c r="F58" s="26">
        <v>0</v>
      </c>
      <c r="G58" s="3">
        <v>0</v>
      </c>
      <c r="H58" s="7">
        <v>1945.9</v>
      </c>
      <c r="I58" s="7">
        <v>3476164.29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144984.31</v>
      </c>
      <c r="S58" s="3">
        <v>97702.56</v>
      </c>
    </row>
    <row r="59" spans="1:19" ht="19.899999999999999" customHeight="1" x14ac:dyDescent="0.25">
      <c r="A59" s="60" t="s">
        <v>1043</v>
      </c>
      <c r="B59" s="57" t="s">
        <v>822</v>
      </c>
      <c r="C59" s="1">
        <v>2017</v>
      </c>
      <c r="D59" s="2">
        <f>SUM(E59,G59,I59,K59,M59,O59,P59,Q59,R59,S59)</f>
        <v>2079677.9100000001</v>
      </c>
      <c r="E59" s="3">
        <v>0</v>
      </c>
      <c r="F59" s="26">
        <v>0</v>
      </c>
      <c r="G59" s="3">
        <v>0</v>
      </c>
      <c r="H59" s="7">
        <v>907</v>
      </c>
      <c r="I59" s="7">
        <v>1707331.22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347583.15</v>
      </c>
      <c r="S59" s="3">
        <v>24763.54</v>
      </c>
    </row>
    <row r="60" spans="1:19" ht="19.899999999999999" customHeight="1" x14ac:dyDescent="0.25">
      <c r="A60" s="60" t="s">
        <v>1044</v>
      </c>
      <c r="B60" s="57" t="s">
        <v>823</v>
      </c>
      <c r="C60" s="1">
        <v>2017</v>
      </c>
      <c r="D60" s="2">
        <f>SUM(E60,G60,I60,K60,M60,O60,P60,Q60,R60,S60)</f>
        <v>3342639.37</v>
      </c>
      <c r="E60" s="3">
        <v>0</v>
      </c>
      <c r="F60" s="26">
        <v>0</v>
      </c>
      <c r="G60" s="3">
        <v>0</v>
      </c>
      <c r="H60" s="7">
        <v>1512</v>
      </c>
      <c r="I60" s="7">
        <v>3266023.93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76615.44</v>
      </c>
    </row>
    <row r="61" spans="1:19" s="44" customFormat="1" ht="40.15" customHeight="1" x14ac:dyDescent="0.25">
      <c r="A61" s="69" t="s">
        <v>395</v>
      </c>
      <c r="B61" s="69"/>
      <c r="C61" s="56"/>
      <c r="D61" s="6">
        <f t="shared" ref="D61:S61" si="8">SUM(D62)</f>
        <v>3791675.0199999996</v>
      </c>
      <c r="E61" s="6">
        <f t="shared" si="8"/>
        <v>0</v>
      </c>
      <c r="F61" s="33">
        <f t="shared" si="8"/>
        <v>0</v>
      </c>
      <c r="G61" s="6">
        <f t="shared" si="8"/>
        <v>0</v>
      </c>
      <c r="H61" s="6">
        <f t="shared" si="8"/>
        <v>1413</v>
      </c>
      <c r="I61" s="6">
        <f t="shared" si="8"/>
        <v>3108309.61</v>
      </c>
      <c r="J61" s="6">
        <f t="shared" si="8"/>
        <v>0</v>
      </c>
      <c r="K61" s="6">
        <f t="shared" si="8"/>
        <v>0</v>
      </c>
      <c r="L61" s="6">
        <f t="shared" si="8"/>
        <v>0</v>
      </c>
      <c r="M61" s="6">
        <f t="shared" si="8"/>
        <v>0</v>
      </c>
      <c r="N61" s="6">
        <f t="shared" si="8"/>
        <v>0</v>
      </c>
      <c r="O61" s="6">
        <f t="shared" si="8"/>
        <v>0</v>
      </c>
      <c r="P61" s="6">
        <f t="shared" si="8"/>
        <v>0</v>
      </c>
      <c r="Q61" s="6">
        <f t="shared" si="8"/>
        <v>0</v>
      </c>
      <c r="R61" s="6">
        <f t="shared" si="8"/>
        <v>663399.78</v>
      </c>
      <c r="S61" s="6">
        <f t="shared" si="8"/>
        <v>19965.63</v>
      </c>
    </row>
    <row r="62" spans="1:19" ht="18" customHeight="1" x14ac:dyDescent="0.25">
      <c r="A62" s="1" t="s">
        <v>1045</v>
      </c>
      <c r="B62" s="57" t="s">
        <v>1283</v>
      </c>
      <c r="C62" s="60">
        <v>2017</v>
      </c>
      <c r="D62" s="2">
        <f>SUM(E62,G62,I62,K62,M62,O62,P62,Q62,R62,S62)</f>
        <v>3791675.0199999996</v>
      </c>
      <c r="E62" s="3">
        <v>0</v>
      </c>
      <c r="F62" s="26">
        <v>0</v>
      </c>
      <c r="G62" s="3">
        <v>0</v>
      </c>
      <c r="H62" s="7">
        <v>1413</v>
      </c>
      <c r="I62" s="7">
        <v>3108309.61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663399.78</v>
      </c>
      <c r="S62" s="3">
        <v>19965.63</v>
      </c>
    </row>
    <row r="63" spans="1:19" s="44" customFormat="1" ht="40.15" customHeight="1" x14ac:dyDescent="0.25">
      <c r="A63" s="69" t="s">
        <v>396</v>
      </c>
      <c r="B63" s="69"/>
      <c r="C63" s="56"/>
      <c r="D63" s="6">
        <f t="shared" ref="D63:S63" si="9">SUM(D64:D68)</f>
        <v>13125576.629999999</v>
      </c>
      <c r="E63" s="6">
        <f t="shared" si="9"/>
        <v>0</v>
      </c>
      <c r="F63" s="33">
        <f t="shared" si="9"/>
        <v>0</v>
      </c>
      <c r="G63" s="6">
        <f t="shared" si="9"/>
        <v>0</v>
      </c>
      <c r="H63" s="6">
        <f t="shared" si="9"/>
        <v>4788.8999999999996</v>
      </c>
      <c r="I63" s="6">
        <f t="shared" si="9"/>
        <v>11198482.920000002</v>
      </c>
      <c r="J63" s="6">
        <f t="shared" si="9"/>
        <v>0</v>
      </c>
      <c r="K63" s="6">
        <f t="shared" si="9"/>
        <v>0</v>
      </c>
      <c r="L63" s="6">
        <f t="shared" si="9"/>
        <v>0</v>
      </c>
      <c r="M63" s="6">
        <f t="shared" si="9"/>
        <v>0</v>
      </c>
      <c r="N63" s="6">
        <f t="shared" si="9"/>
        <v>0</v>
      </c>
      <c r="O63" s="6">
        <f t="shared" si="9"/>
        <v>0</v>
      </c>
      <c r="P63" s="6">
        <f t="shared" si="9"/>
        <v>0</v>
      </c>
      <c r="Q63" s="6">
        <f t="shared" si="9"/>
        <v>0</v>
      </c>
      <c r="R63" s="6">
        <f t="shared" si="9"/>
        <v>1815657.81</v>
      </c>
      <c r="S63" s="6">
        <f t="shared" si="9"/>
        <v>111435.90000000001</v>
      </c>
    </row>
    <row r="64" spans="1:19" ht="19.899999999999999" customHeight="1" x14ac:dyDescent="0.25">
      <c r="A64" s="1" t="s">
        <v>1046</v>
      </c>
      <c r="B64" s="57" t="s">
        <v>3</v>
      </c>
      <c r="C64" s="60">
        <v>2017</v>
      </c>
      <c r="D64" s="2">
        <f>SUM(E64,G64,I64,K64,M64,O64,P64,Q64,R64,S64)</f>
        <v>1739153.37</v>
      </c>
      <c r="E64" s="3">
        <v>0</v>
      </c>
      <c r="F64" s="26">
        <v>0</v>
      </c>
      <c r="G64" s="3">
        <v>0</v>
      </c>
      <c r="H64" s="3">
        <v>711</v>
      </c>
      <c r="I64" s="7">
        <v>1739153.37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7">
        <v>0</v>
      </c>
      <c r="S64" s="7">
        <v>0</v>
      </c>
    </row>
    <row r="65" spans="1:256" ht="19.899999999999999" customHeight="1" x14ac:dyDescent="0.25">
      <c r="A65" s="1" t="s">
        <v>1047</v>
      </c>
      <c r="B65" s="57" t="s">
        <v>832</v>
      </c>
      <c r="C65" s="60"/>
      <c r="D65" s="2">
        <f>SUM(E65,G65,I65,K65,M65,O65,P65,Q65,R65,S65)</f>
        <v>3771173.71</v>
      </c>
      <c r="E65" s="3">
        <v>0</v>
      </c>
      <c r="F65" s="26">
        <v>0</v>
      </c>
      <c r="G65" s="3">
        <v>0</v>
      </c>
      <c r="H65" s="3">
        <v>1335</v>
      </c>
      <c r="I65" s="7">
        <v>3771173.71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7">
        <v>0</v>
      </c>
      <c r="S65" s="7">
        <v>0</v>
      </c>
    </row>
    <row r="66" spans="1:256" s="40" customFormat="1" ht="19.899999999999999" customHeight="1" x14ac:dyDescent="0.25">
      <c r="A66" s="1" t="s">
        <v>1048</v>
      </c>
      <c r="B66" s="57" t="s">
        <v>4</v>
      </c>
      <c r="C66" s="60">
        <v>2017</v>
      </c>
      <c r="D66" s="2">
        <f>SUM(E66,G66,I66,K66,M66,O66,P66,Q66,R66,S66)</f>
        <v>2147026.5099999998</v>
      </c>
      <c r="E66" s="3">
        <v>0</v>
      </c>
      <c r="F66" s="26">
        <v>0</v>
      </c>
      <c r="G66" s="3">
        <v>0</v>
      </c>
      <c r="H66" s="3">
        <v>835.5</v>
      </c>
      <c r="I66" s="7">
        <v>1515082.99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594798.22</v>
      </c>
      <c r="S66" s="3">
        <v>37145.300000000003</v>
      </c>
    </row>
    <row r="67" spans="1:256" ht="19.899999999999999" customHeight="1" x14ac:dyDescent="0.25">
      <c r="A67" s="1" t="s">
        <v>1049</v>
      </c>
      <c r="B67" s="57" t="s">
        <v>5</v>
      </c>
      <c r="C67" s="60">
        <v>2017</v>
      </c>
      <c r="D67" s="2">
        <f>SUM(E67,G67,I67,K67,M67,O67,P67,Q67,R67,S67)</f>
        <v>2127616.94</v>
      </c>
      <c r="E67" s="3">
        <v>0</v>
      </c>
      <c r="F67" s="26">
        <v>0</v>
      </c>
      <c r="G67" s="3">
        <v>0</v>
      </c>
      <c r="H67" s="3">
        <v>872.4</v>
      </c>
      <c r="I67" s="7">
        <v>1502495.21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587976.43000000005</v>
      </c>
      <c r="S67" s="3">
        <v>37145.300000000003</v>
      </c>
    </row>
    <row r="68" spans="1:256" s="40" customFormat="1" ht="19.899999999999999" customHeight="1" x14ac:dyDescent="0.25">
      <c r="A68" s="1" t="s">
        <v>1050</v>
      </c>
      <c r="B68" s="57" t="s">
        <v>6</v>
      </c>
      <c r="C68" s="60">
        <v>2017</v>
      </c>
      <c r="D68" s="2">
        <f>SUM(E68,G68,I68,K68,M68,O68,P68,Q68,R68,S68)</f>
        <v>3340606.1</v>
      </c>
      <c r="E68" s="3">
        <v>0</v>
      </c>
      <c r="F68" s="26">
        <v>0</v>
      </c>
      <c r="G68" s="3">
        <v>0</v>
      </c>
      <c r="H68" s="3">
        <v>1035</v>
      </c>
      <c r="I68" s="7">
        <v>2670577.64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632883.16</v>
      </c>
      <c r="S68" s="3">
        <v>37145.300000000003</v>
      </c>
    </row>
    <row r="69" spans="1:256" ht="40.15" customHeight="1" x14ac:dyDescent="0.25">
      <c r="A69" s="69" t="s">
        <v>397</v>
      </c>
      <c r="B69" s="70"/>
      <c r="C69" s="56"/>
      <c r="D69" s="6">
        <f t="shared" ref="D69:S69" si="10">SUM(D70:D74)</f>
        <v>6720730.9400000013</v>
      </c>
      <c r="E69" s="6">
        <f t="shared" si="10"/>
        <v>0</v>
      </c>
      <c r="F69" s="33">
        <f t="shared" si="10"/>
        <v>0</v>
      </c>
      <c r="G69" s="6">
        <f t="shared" si="10"/>
        <v>0</v>
      </c>
      <c r="H69" s="6">
        <f t="shared" si="10"/>
        <v>2392.27</v>
      </c>
      <c r="I69" s="6">
        <f t="shared" si="10"/>
        <v>6564139.6400000006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t="shared" si="10"/>
        <v>0</v>
      </c>
      <c r="O69" s="6">
        <f t="shared" si="10"/>
        <v>0</v>
      </c>
      <c r="P69" s="6">
        <f t="shared" si="10"/>
        <v>0</v>
      </c>
      <c r="Q69" s="6">
        <f t="shared" si="10"/>
        <v>0</v>
      </c>
      <c r="R69" s="6">
        <f t="shared" si="10"/>
        <v>149936.12</v>
      </c>
      <c r="S69" s="6">
        <f t="shared" si="10"/>
        <v>6655.18</v>
      </c>
    </row>
    <row r="70" spans="1:256" ht="21" customHeight="1" x14ac:dyDescent="0.25">
      <c r="A70" s="1" t="s">
        <v>1051</v>
      </c>
      <c r="B70" s="57" t="s">
        <v>11</v>
      </c>
      <c r="C70" s="60">
        <v>2017</v>
      </c>
      <c r="D70" s="2">
        <f>SUM(E70,G70,I70,K70,M70,O70,P70,Q70,R70,S70)</f>
        <v>2150300.37</v>
      </c>
      <c r="E70" s="3">
        <v>0</v>
      </c>
      <c r="F70" s="26">
        <v>0</v>
      </c>
      <c r="G70" s="3">
        <v>0</v>
      </c>
      <c r="H70" s="7">
        <v>768</v>
      </c>
      <c r="I70" s="7">
        <v>2150300.37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256" ht="21" customHeight="1" x14ac:dyDescent="0.25">
      <c r="A71" s="1" t="s">
        <v>1052</v>
      </c>
      <c r="B71" s="57" t="s">
        <v>12</v>
      </c>
      <c r="C71" s="60">
        <v>2017</v>
      </c>
      <c r="D71" s="2">
        <f>SUM(E71,G71,I71,K71,M71,O71,P71,Q71,R71,S71)</f>
        <v>1401762.91</v>
      </c>
      <c r="E71" s="3">
        <v>0</v>
      </c>
      <c r="F71" s="26">
        <v>0</v>
      </c>
      <c r="G71" s="3">
        <v>0</v>
      </c>
      <c r="H71" s="7">
        <v>480.27</v>
      </c>
      <c r="I71" s="7">
        <v>1401762.91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</row>
    <row r="72" spans="1:256" ht="21" customHeight="1" x14ac:dyDescent="0.25">
      <c r="A72" s="1" t="s">
        <v>1053</v>
      </c>
      <c r="B72" s="57" t="s">
        <v>13</v>
      </c>
      <c r="C72" s="60">
        <v>2017</v>
      </c>
      <c r="D72" s="2">
        <f>SUM(E72,G72,I72,K72,M72,O72,P72,Q72,R72,S72)</f>
        <v>1720627.35</v>
      </c>
      <c r="E72" s="3">
        <v>0</v>
      </c>
      <c r="F72" s="26">
        <v>0</v>
      </c>
      <c r="G72" s="3">
        <v>0</v>
      </c>
      <c r="H72" s="7">
        <v>588</v>
      </c>
      <c r="I72" s="7">
        <v>1720627.35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256" ht="21" customHeight="1" x14ac:dyDescent="0.25">
      <c r="A73" s="1" t="s">
        <v>1054</v>
      </c>
      <c r="B73" s="57" t="s">
        <v>14</v>
      </c>
      <c r="C73" s="60">
        <v>2017</v>
      </c>
      <c r="D73" s="2">
        <f>SUM(E73,G73,I73,K73,M73,O73,P73,Q73,R73,S73)</f>
        <v>802307.54</v>
      </c>
      <c r="E73" s="3">
        <v>0</v>
      </c>
      <c r="F73" s="26">
        <v>0</v>
      </c>
      <c r="G73" s="3">
        <v>0</v>
      </c>
      <c r="H73" s="7">
        <v>267</v>
      </c>
      <c r="I73" s="7">
        <v>802307.54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256" ht="21" customHeight="1" x14ac:dyDescent="0.25">
      <c r="A74" s="1" t="s">
        <v>1055</v>
      </c>
      <c r="B74" s="57" t="s">
        <v>643</v>
      </c>
      <c r="C74" s="60">
        <v>2017</v>
      </c>
      <c r="D74" s="2">
        <f>SUM(E74,G74,I74,K74,M74,O74,P74,Q74,R74,S74)</f>
        <v>645732.77</v>
      </c>
      <c r="E74" s="3">
        <v>0</v>
      </c>
      <c r="F74" s="26">
        <v>0</v>
      </c>
      <c r="G74" s="3">
        <v>0</v>
      </c>
      <c r="H74" s="3">
        <v>289</v>
      </c>
      <c r="I74" s="3">
        <v>489141.47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149936.12</v>
      </c>
      <c r="S74" s="3">
        <v>6655.18</v>
      </c>
    </row>
    <row r="75" spans="1:256" s="40" customFormat="1" ht="36.75" customHeight="1" x14ac:dyDescent="0.25">
      <c r="A75" s="69" t="s">
        <v>629</v>
      </c>
      <c r="B75" s="69"/>
      <c r="C75" s="30"/>
      <c r="D75" s="6">
        <f t="shared" ref="D75:S75" si="11">SUM(D76)</f>
        <v>2465364.4900000002</v>
      </c>
      <c r="E75" s="6">
        <f t="shared" si="11"/>
        <v>0</v>
      </c>
      <c r="F75" s="33">
        <f t="shared" si="11"/>
        <v>0</v>
      </c>
      <c r="G75" s="6">
        <f t="shared" si="11"/>
        <v>0</v>
      </c>
      <c r="H75" s="6">
        <f t="shared" si="11"/>
        <v>597</v>
      </c>
      <c r="I75" s="6">
        <f t="shared" si="11"/>
        <v>2465364.4900000002</v>
      </c>
      <c r="J75" s="6">
        <f t="shared" si="11"/>
        <v>0</v>
      </c>
      <c r="K75" s="6">
        <f t="shared" si="11"/>
        <v>0</v>
      </c>
      <c r="L75" s="6">
        <f t="shared" si="11"/>
        <v>0</v>
      </c>
      <c r="M75" s="6">
        <f t="shared" si="11"/>
        <v>0</v>
      </c>
      <c r="N75" s="6">
        <f t="shared" si="11"/>
        <v>0</v>
      </c>
      <c r="O75" s="6">
        <f t="shared" si="11"/>
        <v>0</v>
      </c>
      <c r="P75" s="6">
        <f t="shared" si="11"/>
        <v>0</v>
      </c>
      <c r="Q75" s="6">
        <f t="shared" si="11"/>
        <v>0</v>
      </c>
      <c r="R75" s="6">
        <f t="shared" si="11"/>
        <v>0</v>
      </c>
      <c r="S75" s="6">
        <f t="shared" si="11"/>
        <v>0</v>
      </c>
    </row>
    <row r="76" spans="1:256" ht="21" customHeight="1" x14ac:dyDescent="0.25">
      <c r="A76" s="1" t="s">
        <v>1056</v>
      </c>
      <c r="B76" s="57" t="s">
        <v>630</v>
      </c>
      <c r="C76" s="60"/>
      <c r="D76" s="2">
        <f>SUM(E76,G76,I76,K76,M76,O76,P76,Q76,R76,S76)</f>
        <v>2465364.4900000002</v>
      </c>
      <c r="E76" s="3">
        <v>0</v>
      </c>
      <c r="F76" s="26">
        <v>0</v>
      </c>
      <c r="G76" s="3">
        <v>0</v>
      </c>
      <c r="H76" s="3">
        <v>597</v>
      </c>
      <c r="I76" s="3">
        <v>2465364.4900000002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256" ht="40.15" customHeight="1" x14ac:dyDescent="0.25">
      <c r="A77" s="69" t="s">
        <v>398</v>
      </c>
      <c r="B77" s="69"/>
      <c r="C77" s="56"/>
      <c r="D77" s="6">
        <f t="shared" ref="D77:S77" si="12">SUM(D78:D79)</f>
        <v>1031315.89</v>
      </c>
      <c r="E77" s="6">
        <f t="shared" si="12"/>
        <v>0</v>
      </c>
      <c r="F77" s="33">
        <f t="shared" si="12"/>
        <v>0</v>
      </c>
      <c r="G77" s="6">
        <f t="shared" si="12"/>
        <v>0</v>
      </c>
      <c r="H77" s="6">
        <f t="shared" si="12"/>
        <v>278.60000000000002</v>
      </c>
      <c r="I77" s="6">
        <f t="shared" si="12"/>
        <v>612960.24</v>
      </c>
      <c r="J77" s="6">
        <f t="shared" si="12"/>
        <v>0</v>
      </c>
      <c r="K77" s="6">
        <f t="shared" si="12"/>
        <v>0</v>
      </c>
      <c r="L77" s="6">
        <f t="shared" si="12"/>
        <v>0</v>
      </c>
      <c r="M77" s="6">
        <f t="shared" si="12"/>
        <v>0</v>
      </c>
      <c r="N77" s="6">
        <f t="shared" si="12"/>
        <v>0</v>
      </c>
      <c r="O77" s="6">
        <f t="shared" si="12"/>
        <v>0</v>
      </c>
      <c r="P77" s="6">
        <f t="shared" si="12"/>
        <v>0</v>
      </c>
      <c r="Q77" s="6">
        <f t="shared" si="12"/>
        <v>0</v>
      </c>
      <c r="R77" s="6">
        <f t="shared" si="12"/>
        <v>362647.6</v>
      </c>
      <c r="S77" s="6">
        <f t="shared" si="12"/>
        <v>55708.05</v>
      </c>
      <c r="T77" s="12"/>
      <c r="IV77" s="45">
        <f>SUM(D77:IU77)</f>
        <v>2062910.3800000001</v>
      </c>
    </row>
    <row r="78" spans="1:256" ht="20.100000000000001" customHeight="1" x14ac:dyDescent="0.25">
      <c r="A78" s="1" t="s">
        <v>1057</v>
      </c>
      <c r="B78" s="57" t="s">
        <v>29</v>
      </c>
      <c r="C78" s="60">
        <v>2017</v>
      </c>
      <c r="D78" s="2">
        <f>SUM(E78,G78,I78,K78,M78,O78,P78,Q78,R78,S78)</f>
        <v>1000371.38</v>
      </c>
      <c r="E78" s="3">
        <v>0</v>
      </c>
      <c r="F78" s="26">
        <v>0</v>
      </c>
      <c r="G78" s="3">
        <v>0</v>
      </c>
      <c r="H78" s="7">
        <v>278.60000000000002</v>
      </c>
      <c r="I78" s="7">
        <v>612960.24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362647.6</v>
      </c>
      <c r="S78" s="3">
        <v>24763.54</v>
      </c>
    </row>
    <row r="79" spans="1:256" s="46" customFormat="1" ht="20.100000000000001" customHeight="1" x14ac:dyDescent="0.25">
      <c r="A79" s="1" t="s">
        <v>1058</v>
      </c>
      <c r="B79" s="57" t="s">
        <v>30</v>
      </c>
      <c r="C79" s="60">
        <v>2017</v>
      </c>
      <c r="D79" s="2">
        <f>SUM(E79,G79,I79,K79,M79,O79,P79,Q79,R79,S79)</f>
        <v>30944.51</v>
      </c>
      <c r="E79" s="3">
        <v>0</v>
      </c>
      <c r="F79" s="26">
        <v>0</v>
      </c>
      <c r="G79" s="3">
        <v>0</v>
      </c>
      <c r="H79" s="7">
        <v>0</v>
      </c>
      <c r="I79" s="7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30944.51</v>
      </c>
    </row>
    <row r="80" spans="1:256" s="44" customFormat="1" ht="39.75" customHeight="1" x14ac:dyDescent="0.25">
      <c r="A80" s="69" t="s">
        <v>399</v>
      </c>
      <c r="B80" s="69"/>
      <c r="C80" s="56"/>
      <c r="D80" s="6">
        <f t="shared" ref="D80:S80" si="13">SUM(D81:D82)</f>
        <v>3419354.64</v>
      </c>
      <c r="E80" s="6">
        <f t="shared" si="13"/>
        <v>0</v>
      </c>
      <c r="F80" s="33">
        <f t="shared" si="13"/>
        <v>0</v>
      </c>
      <c r="G80" s="6">
        <f t="shared" si="13"/>
        <v>0</v>
      </c>
      <c r="H80" s="6">
        <f t="shared" si="13"/>
        <v>1394.8200000000002</v>
      </c>
      <c r="I80" s="6">
        <f t="shared" si="13"/>
        <v>3419354.64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</row>
    <row r="81" spans="1:19" ht="19.899999999999999" customHeight="1" x14ac:dyDescent="0.25">
      <c r="A81" s="1" t="s">
        <v>1059</v>
      </c>
      <c r="B81" s="57" t="s">
        <v>31</v>
      </c>
      <c r="C81" s="60">
        <v>2017</v>
      </c>
      <c r="D81" s="2">
        <f>SUM(E81,G81,I81,K81,M81,O81,P81,Q81,R81,S81)</f>
        <v>2453188.39</v>
      </c>
      <c r="E81" s="3">
        <v>0</v>
      </c>
      <c r="F81" s="26">
        <v>0</v>
      </c>
      <c r="G81" s="3">
        <v>0</v>
      </c>
      <c r="H81" s="7">
        <v>693</v>
      </c>
      <c r="I81" s="7">
        <v>2453188.39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ht="19.899999999999999" customHeight="1" x14ac:dyDescent="0.25">
      <c r="A82" s="1" t="s">
        <v>1060</v>
      </c>
      <c r="B82" s="57" t="s">
        <v>32</v>
      </c>
      <c r="C82" s="60">
        <v>2017</v>
      </c>
      <c r="D82" s="2">
        <f>SUM(E82,G82,I82,K82,M82,O82,P82,Q82,R82,S82)</f>
        <v>966166.25</v>
      </c>
      <c r="E82" s="3">
        <v>0</v>
      </c>
      <c r="F82" s="26">
        <v>0</v>
      </c>
      <c r="G82" s="3">
        <v>0</v>
      </c>
      <c r="H82" s="7">
        <v>701.82</v>
      </c>
      <c r="I82" s="7">
        <v>966166.25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</row>
    <row r="83" spans="1:19" s="44" customFormat="1" ht="40.15" customHeight="1" x14ac:dyDescent="0.25">
      <c r="A83" s="69" t="s">
        <v>400</v>
      </c>
      <c r="B83" s="71"/>
      <c r="C83" s="56"/>
      <c r="D83" s="6">
        <f t="shared" ref="D83:S83" si="14">SUM(D84:D103)</f>
        <v>44431290.899999999</v>
      </c>
      <c r="E83" s="6">
        <f t="shared" si="14"/>
        <v>0</v>
      </c>
      <c r="F83" s="33">
        <f t="shared" si="14"/>
        <v>0</v>
      </c>
      <c r="G83" s="6">
        <f t="shared" si="14"/>
        <v>0</v>
      </c>
      <c r="H83" s="6">
        <f t="shared" si="14"/>
        <v>13881.99</v>
      </c>
      <c r="I83" s="6">
        <f t="shared" si="14"/>
        <v>36977885.520000003</v>
      </c>
      <c r="J83" s="6">
        <f t="shared" si="14"/>
        <v>0</v>
      </c>
      <c r="K83" s="6">
        <f t="shared" si="14"/>
        <v>0</v>
      </c>
      <c r="L83" s="6">
        <f t="shared" si="14"/>
        <v>0</v>
      </c>
      <c r="M83" s="6">
        <f t="shared" si="14"/>
        <v>0</v>
      </c>
      <c r="N83" s="6">
        <f t="shared" si="14"/>
        <v>0</v>
      </c>
      <c r="O83" s="6">
        <f t="shared" si="14"/>
        <v>0</v>
      </c>
      <c r="P83" s="6">
        <f t="shared" si="14"/>
        <v>0</v>
      </c>
      <c r="Q83" s="6">
        <f t="shared" si="14"/>
        <v>0</v>
      </c>
      <c r="R83" s="6">
        <f t="shared" si="14"/>
        <v>4927431.46</v>
      </c>
      <c r="S83" s="6">
        <f t="shared" si="14"/>
        <v>2525973.9199999995</v>
      </c>
    </row>
    <row r="84" spans="1:19" ht="19.899999999999999" customHeight="1" x14ac:dyDescent="0.25">
      <c r="A84" s="1" t="s">
        <v>1061</v>
      </c>
      <c r="B84" s="57" t="s">
        <v>38</v>
      </c>
      <c r="C84" s="60">
        <v>2017</v>
      </c>
      <c r="D84" s="2">
        <f t="shared" ref="D84:D103" si="15">SUM(E84,G84,I84,K84,M84,O84,P84,Q84,R84,S84)</f>
        <v>5124286.6800000006</v>
      </c>
      <c r="E84" s="3">
        <v>0</v>
      </c>
      <c r="F84" s="26">
        <v>0</v>
      </c>
      <c r="G84" s="3">
        <v>0</v>
      </c>
      <c r="H84" s="7">
        <v>1709.5</v>
      </c>
      <c r="I84" s="7">
        <v>4516687.91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420419.15</v>
      </c>
      <c r="S84" s="3">
        <v>187179.62</v>
      </c>
    </row>
    <row r="85" spans="1:19" ht="19.899999999999999" customHeight="1" x14ac:dyDescent="0.25">
      <c r="A85" s="1" t="s">
        <v>1062</v>
      </c>
      <c r="B85" s="57" t="s">
        <v>43</v>
      </c>
      <c r="C85" s="60">
        <v>2017</v>
      </c>
      <c r="D85" s="2">
        <f t="shared" si="15"/>
        <v>4325461.5999999996</v>
      </c>
      <c r="E85" s="3">
        <v>0</v>
      </c>
      <c r="F85" s="26">
        <v>0</v>
      </c>
      <c r="G85" s="3">
        <v>0</v>
      </c>
      <c r="H85" s="7">
        <v>1551</v>
      </c>
      <c r="I85" s="7">
        <v>3581219.92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602665.62</v>
      </c>
      <c r="S85" s="3">
        <v>141576.06</v>
      </c>
    </row>
    <row r="86" spans="1:19" ht="18.75" customHeight="1" x14ac:dyDescent="0.25">
      <c r="A86" s="1" t="s">
        <v>1063</v>
      </c>
      <c r="B86" s="57" t="s">
        <v>44</v>
      </c>
      <c r="C86" s="60">
        <v>2017</v>
      </c>
      <c r="D86" s="2">
        <f t="shared" si="15"/>
        <v>5015389.5799999991</v>
      </c>
      <c r="E86" s="3">
        <v>0</v>
      </c>
      <c r="F86" s="26">
        <v>0</v>
      </c>
      <c r="G86" s="3">
        <v>0</v>
      </c>
      <c r="H86" s="7">
        <v>1996</v>
      </c>
      <c r="I86" s="7">
        <v>4232252.3099999996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640864.48</v>
      </c>
      <c r="S86" s="3">
        <v>142272.79</v>
      </c>
    </row>
    <row r="87" spans="1:19" ht="19.899999999999999" customHeight="1" x14ac:dyDescent="0.25">
      <c r="A87" s="1" t="s">
        <v>1064</v>
      </c>
      <c r="B87" s="57" t="s">
        <v>45</v>
      </c>
      <c r="C87" s="60">
        <v>2017</v>
      </c>
      <c r="D87" s="2">
        <f t="shared" si="15"/>
        <v>3258223.1900000004</v>
      </c>
      <c r="E87" s="3">
        <v>0</v>
      </c>
      <c r="F87" s="26">
        <v>0</v>
      </c>
      <c r="G87" s="3">
        <v>0</v>
      </c>
      <c r="H87" s="7">
        <v>926.29</v>
      </c>
      <c r="I87" s="7">
        <v>2233290.7000000002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634843.14</v>
      </c>
      <c r="S87" s="3">
        <v>390089.35</v>
      </c>
    </row>
    <row r="88" spans="1:19" s="40" customFormat="1" ht="19.899999999999999" customHeight="1" x14ac:dyDescent="0.25">
      <c r="A88" s="1" t="s">
        <v>1065</v>
      </c>
      <c r="B88" s="57" t="s">
        <v>46</v>
      </c>
      <c r="C88" s="60">
        <v>2017</v>
      </c>
      <c r="D88" s="2">
        <f t="shared" si="15"/>
        <v>3255929.3099999996</v>
      </c>
      <c r="E88" s="3">
        <v>0</v>
      </c>
      <c r="F88" s="26">
        <v>0</v>
      </c>
      <c r="G88" s="3">
        <v>0</v>
      </c>
      <c r="H88" s="7">
        <v>926.29</v>
      </c>
      <c r="I88" s="7">
        <v>2228991.0099999998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637404.25</v>
      </c>
      <c r="S88" s="3">
        <v>389534.05</v>
      </c>
    </row>
    <row r="89" spans="1:19" ht="19.899999999999999" customHeight="1" x14ac:dyDescent="0.25">
      <c r="A89" s="1" t="s">
        <v>1066</v>
      </c>
      <c r="B89" s="57" t="s">
        <v>47</v>
      </c>
      <c r="C89" s="60">
        <v>2017</v>
      </c>
      <c r="D89" s="2">
        <f t="shared" si="15"/>
        <v>1399735.6500000001</v>
      </c>
      <c r="E89" s="3">
        <v>0</v>
      </c>
      <c r="F89" s="26">
        <v>0</v>
      </c>
      <c r="G89" s="3">
        <v>0</v>
      </c>
      <c r="H89" s="7">
        <v>418</v>
      </c>
      <c r="I89" s="7">
        <v>988200.43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334664.98</v>
      </c>
      <c r="S89" s="3">
        <v>76870.240000000005</v>
      </c>
    </row>
    <row r="90" spans="1:19" ht="19.899999999999999" customHeight="1" x14ac:dyDescent="0.25">
      <c r="A90" s="1" t="s">
        <v>1067</v>
      </c>
      <c r="B90" s="29" t="s">
        <v>48</v>
      </c>
      <c r="C90" s="60">
        <v>2017</v>
      </c>
      <c r="D90" s="2">
        <f t="shared" si="15"/>
        <v>2216446.2999999998</v>
      </c>
      <c r="E90" s="3">
        <v>0</v>
      </c>
      <c r="F90" s="26">
        <v>0</v>
      </c>
      <c r="G90" s="3">
        <v>0</v>
      </c>
      <c r="H90" s="7">
        <v>554</v>
      </c>
      <c r="I90" s="7">
        <v>1934968.28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260074.6</v>
      </c>
      <c r="S90" s="3">
        <v>21403.42</v>
      </c>
    </row>
    <row r="91" spans="1:19" ht="19.899999999999999" customHeight="1" x14ac:dyDescent="0.25">
      <c r="A91" s="1" t="s">
        <v>1068</v>
      </c>
      <c r="B91" s="57" t="s">
        <v>49</v>
      </c>
      <c r="C91" s="60">
        <v>2017</v>
      </c>
      <c r="D91" s="2">
        <f t="shared" si="15"/>
        <v>1169190.94</v>
      </c>
      <c r="E91" s="3">
        <v>0</v>
      </c>
      <c r="F91" s="26">
        <v>0</v>
      </c>
      <c r="G91" s="3">
        <v>0</v>
      </c>
      <c r="H91" s="7">
        <v>429</v>
      </c>
      <c r="I91" s="7">
        <v>1132454.77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36736.17</v>
      </c>
    </row>
    <row r="92" spans="1:19" ht="19.899999999999999" customHeight="1" x14ac:dyDescent="0.25">
      <c r="A92" s="1" t="s">
        <v>1069</v>
      </c>
      <c r="B92" s="57" t="s">
        <v>50</v>
      </c>
      <c r="C92" s="60">
        <v>2017</v>
      </c>
      <c r="D92" s="2">
        <f t="shared" si="15"/>
        <v>1913024.86</v>
      </c>
      <c r="E92" s="3">
        <v>0</v>
      </c>
      <c r="F92" s="26">
        <v>0</v>
      </c>
      <c r="G92" s="3">
        <v>0</v>
      </c>
      <c r="H92" s="7">
        <v>999</v>
      </c>
      <c r="I92" s="7">
        <v>1825511.09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87513.77</v>
      </c>
    </row>
    <row r="93" spans="1:19" ht="19.899999999999999" customHeight="1" x14ac:dyDescent="0.25">
      <c r="A93" s="1" t="s">
        <v>1070</v>
      </c>
      <c r="B93" s="57" t="s">
        <v>51</v>
      </c>
      <c r="C93" s="60">
        <v>2017</v>
      </c>
      <c r="D93" s="2">
        <f t="shared" si="15"/>
        <v>4565689.91</v>
      </c>
      <c r="E93" s="3">
        <v>0</v>
      </c>
      <c r="F93" s="26">
        <v>0</v>
      </c>
      <c r="G93" s="3">
        <v>0</v>
      </c>
      <c r="H93" s="7">
        <v>872.6</v>
      </c>
      <c r="I93" s="7">
        <v>4101159.62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352808.84</v>
      </c>
      <c r="S93" s="3">
        <v>111721.45</v>
      </c>
    </row>
    <row r="94" spans="1:19" ht="19.899999999999999" customHeight="1" x14ac:dyDescent="0.25">
      <c r="A94" s="1" t="s">
        <v>1071</v>
      </c>
      <c r="B94" s="57" t="s">
        <v>52</v>
      </c>
      <c r="C94" s="60">
        <v>2017</v>
      </c>
      <c r="D94" s="2">
        <f t="shared" si="15"/>
        <v>1391607.03</v>
      </c>
      <c r="E94" s="3">
        <v>0</v>
      </c>
      <c r="F94" s="26">
        <v>0</v>
      </c>
      <c r="G94" s="3">
        <v>0</v>
      </c>
      <c r="H94" s="7">
        <v>635</v>
      </c>
      <c r="I94" s="7">
        <v>1350365.11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41241.919999999998</v>
      </c>
    </row>
    <row r="95" spans="1:19" ht="19.899999999999999" customHeight="1" x14ac:dyDescent="0.25">
      <c r="A95" s="1" t="s">
        <v>1072</v>
      </c>
      <c r="B95" s="57" t="s">
        <v>53</v>
      </c>
      <c r="C95" s="60">
        <v>2017</v>
      </c>
      <c r="D95" s="2">
        <f t="shared" si="15"/>
        <v>1158450.9400000002</v>
      </c>
      <c r="E95" s="3">
        <v>0</v>
      </c>
      <c r="F95" s="26">
        <v>0</v>
      </c>
      <c r="G95" s="3">
        <v>0</v>
      </c>
      <c r="H95" s="7">
        <v>360</v>
      </c>
      <c r="I95" s="7">
        <v>1120895.33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37555.61</v>
      </c>
    </row>
    <row r="96" spans="1:19" ht="19.899999999999999" customHeight="1" x14ac:dyDescent="0.25">
      <c r="A96" s="1" t="s">
        <v>1073</v>
      </c>
      <c r="B96" s="57" t="s">
        <v>54</v>
      </c>
      <c r="C96" s="60">
        <v>2017</v>
      </c>
      <c r="D96" s="2">
        <f t="shared" si="15"/>
        <v>273880.52</v>
      </c>
      <c r="E96" s="3">
        <v>0</v>
      </c>
      <c r="F96" s="26">
        <v>0</v>
      </c>
      <c r="G96" s="3">
        <v>0</v>
      </c>
      <c r="H96" s="7">
        <v>0</v>
      </c>
      <c r="I96" s="7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273880.52</v>
      </c>
    </row>
    <row r="97" spans="1:19" ht="19.899999999999999" customHeight="1" x14ac:dyDescent="0.25">
      <c r="A97" s="1" t="s">
        <v>1074</v>
      </c>
      <c r="B97" s="57" t="s">
        <v>55</v>
      </c>
      <c r="C97" s="60">
        <v>2017</v>
      </c>
      <c r="D97" s="2">
        <f t="shared" si="15"/>
        <v>1906098.54</v>
      </c>
      <c r="E97" s="3">
        <v>0</v>
      </c>
      <c r="F97" s="26">
        <v>0</v>
      </c>
      <c r="G97" s="3">
        <v>0</v>
      </c>
      <c r="H97" s="3">
        <v>377.5</v>
      </c>
      <c r="I97" s="3">
        <v>1291148.8600000001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534601.52</v>
      </c>
      <c r="S97" s="3">
        <v>80348.160000000003</v>
      </c>
    </row>
    <row r="98" spans="1:19" ht="19.899999999999999" customHeight="1" x14ac:dyDescent="0.25">
      <c r="A98" s="1" t="s">
        <v>1075</v>
      </c>
      <c r="B98" s="57" t="s">
        <v>56</v>
      </c>
      <c r="C98" s="60">
        <v>2017</v>
      </c>
      <c r="D98" s="2">
        <f t="shared" si="15"/>
        <v>2292396.92</v>
      </c>
      <c r="E98" s="3">
        <v>0</v>
      </c>
      <c r="F98" s="26">
        <v>0</v>
      </c>
      <c r="G98" s="3">
        <v>0</v>
      </c>
      <c r="H98" s="7">
        <v>598.79999999999995</v>
      </c>
      <c r="I98" s="7">
        <v>1665216.67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509084.88</v>
      </c>
      <c r="S98" s="3">
        <v>118095.37</v>
      </c>
    </row>
    <row r="99" spans="1:19" ht="19.899999999999999" customHeight="1" x14ac:dyDescent="0.25">
      <c r="A99" s="1" t="s">
        <v>1076</v>
      </c>
      <c r="B99" s="57" t="s">
        <v>57</v>
      </c>
      <c r="C99" s="60">
        <v>2017</v>
      </c>
      <c r="D99" s="2">
        <f t="shared" si="15"/>
        <v>820412.7300000001</v>
      </c>
      <c r="E99" s="3">
        <v>0</v>
      </c>
      <c r="F99" s="26">
        <v>0</v>
      </c>
      <c r="G99" s="3">
        <v>0</v>
      </c>
      <c r="H99" s="7">
        <v>373</v>
      </c>
      <c r="I99" s="7">
        <v>790633.31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29779.42</v>
      </c>
    </row>
    <row r="100" spans="1:19" ht="19.899999999999999" customHeight="1" x14ac:dyDescent="0.25">
      <c r="A100" s="1" t="s">
        <v>1077</v>
      </c>
      <c r="B100" s="57" t="s">
        <v>58</v>
      </c>
      <c r="C100" s="60">
        <v>2017</v>
      </c>
      <c r="D100" s="2">
        <f t="shared" si="15"/>
        <v>742138.82</v>
      </c>
      <c r="E100" s="3">
        <v>0</v>
      </c>
      <c r="F100" s="26">
        <v>0</v>
      </c>
      <c r="G100" s="3">
        <v>0</v>
      </c>
      <c r="H100" s="7">
        <v>250.01</v>
      </c>
      <c r="I100" s="7">
        <v>714155.6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27983.22</v>
      </c>
    </row>
    <row r="101" spans="1:19" ht="19.899999999999999" customHeight="1" x14ac:dyDescent="0.25">
      <c r="A101" s="1" t="s">
        <v>1078</v>
      </c>
      <c r="B101" s="57" t="s">
        <v>60</v>
      </c>
      <c r="C101" s="60">
        <v>2017</v>
      </c>
      <c r="D101" s="2">
        <f t="shared" si="15"/>
        <v>869931.70000000007</v>
      </c>
      <c r="E101" s="3">
        <v>0</v>
      </c>
      <c r="F101" s="26">
        <v>0</v>
      </c>
      <c r="G101" s="3">
        <v>0</v>
      </c>
      <c r="H101" s="7">
        <v>236</v>
      </c>
      <c r="I101" s="7">
        <v>836701.4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33230.300000000003</v>
      </c>
    </row>
    <row r="102" spans="1:19" ht="19.899999999999999" customHeight="1" x14ac:dyDescent="0.25">
      <c r="A102" s="1" t="s">
        <v>1079</v>
      </c>
      <c r="B102" s="57" t="s">
        <v>61</v>
      </c>
      <c r="C102" s="60">
        <v>2017</v>
      </c>
      <c r="D102" s="2">
        <f t="shared" si="15"/>
        <v>263445.75</v>
      </c>
      <c r="E102" s="3">
        <v>0</v>
      </c>
      <c r="F102" s="26">
        <v>0</v>
      </c>
      <c r="G102" s="3">
        <v>0</v>
      </c>
      <c r="H102" s="7">
        <v>0</v>
      </c>
      <c r="I102" s="7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263445.75</v>
      </c>
    </row>
    <row r="103" spans="1:19" ht="19.899999999999999" customHeight="1" x14ac:dyDescent="0.25">
      <c r="A103" s="1" t="s">
        <v>1080</v>
      </c>
      <c r="B103" s="57" t="s">
        <v>62</v>
      </c>
      <c r="C103" s="60">
        <v>2017</v>
      </c>
      <c r="D103" s="2">
        <f t="shared" si="15"/>
        <v>2469549.9300000002</v>
      </c>
      <c r="E103" s="3">
        <v>0</v>
      </c>
      <c r="F103" s="26">
        <v>0</v>
      </c>
      <c r="G103" s="3">
        <v>0</v>
      </c>
      <c r="H103" s="7">
        <v>670</v>
      </c>
      <c r="I103" s="7">
        <v>2434033.2000000002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35516.730000000003</v>
      </c>
    </row>
    <row r="104" spans="1:19" ht="40.15" customHeight="1" x14ac:dyDescent="0.25">
      <c r="A104" s="69" t="s">
        <v>401</v>
      </c>
      <c r="B104" s="69"/>
      <c r="C104" s="56"/>
      <c r="D104" s="6">
        <f t="shared" ref="D104:S104" si="16">SUM(D105:D109)</f>
        <v>11094418.869999999</v>
      </c>
      <c r="E104" s="6">
        <f t="shared" si="16"/>
        <v>0</v>
      </c>
      <c r="F104" s="33">
        <f t="shared" si="16"/>
        <v>0</v>
      </c>
      <c r="G104" s="6">
        <f t="shared" si="16"/>
        <v>0</v>
      </c>
      <c r="H104" s="6">
        <f t="shared" si="16"/>
        <v>2494.5</v>
      </c>
      <c r="I104" s="6">
        <f t="shared" si="16"/>
        <v>9367043.3499999996</v>
      </c>
      <c r="J104" s="6">
        <f t="shared" si="16"/>
        <v>0</v>
      </c>
      <c r="K104" s="6">
        <f t="shared" si="16"/>
        <v>0</v>
      </c>
      <c r="L104" s="6">
        <f t="shared" si="16"/>
        <v>780</v>
      </c>
      <c r="M104" s="6">
        <f t="shared" si="16"/>
        <v>1714993.75</v>
      </c>
      <c r="N104" s="6">
        <f t="shared" si="16"/>
        <v>0</v>
      </c>
      <c r="O104" s="6">
        <f t="shared" si="16"/>
        <v>0</v>
      </c>
      <c r="P104" s="6">
        <f t="shared" si="16"/>
        <v>0</v>
      </c>
      <c r="Q104" s="6">
        <f t="shared" si="16"/>
        <v>0</v>
      </c>
      <c r="R104" s="6">
        <f t="shared" si="16"/>
        <v>0</v>
      </c>
      <c r="S104" s="6">
        <f t="shared" si="16"/>
        <v>12381.77</v>
      </c>
    </row>
    <row r="105" spans="1:19" ht="19.899999999999999" customHeight="1" x14ac:dyDescent="0.25">
      <c r="A105" s="1" t="s">
        <v>1081</v>
      </c>
      <c r="B105" s="57" t="s">
        <v>79</v>
      </c>
      <c r="C105" s="60">
        <v>2017</v>
      </c>
      <c r="D105" s="2">
        <f>SUM(E105,G105,I105,K105,M105,O105,P105,Q105,R105,S105)</f>
        <v>1086269.47</v>
      </c>
      <c r="E105" s="3">
        <v>0</v>
      </c>
      <c r="F105" s="26">
        <v>0</v>
      </c>
      <c r="G105" s="3">
        <v>0</v>
      </c>
      <c r="H105" s="7">
        <v>555.29999999999995</v>
      </c>
      <c r="I105" s="7">
        <v>1073887.7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12381.77</v>
      </c>
    </row>
    <row r="106" spans="1:19" ht="19.899999999999999" customHeight="1" x14ac:dyDescent="0.25">
      <c r="A106" s="1" t="s">
        <v>1082</v>
      </c>
      <c r="B106" s="57" t="s">
        <v>80</v>
      </c>
      <c r="C106" s="60">
        <v>2017</v>
      </c>
      <c r="D106" s="2">
        <f>SUM(E106,G106,I106,K106,M106,O106,P106,Q106,R106,S106)</f>
        <v>1093810.8700000001</v>
      </c>
      <c r="E106" s="3">
        <v>0</v>
      </c>
      <c r="F106" s="26">
        <v>0</v>
      </c>
      <c r="G106" s="3">
        <v>0</v>
      </c>
      <c r="H106" s="7">
        <v>253</v>
      </c>
      <c r="I106" s="7">
        <v>1093810.8700000001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ht="19.899999999999999" customHeight="1" x14ac:dyDescent="0.25">
      <c r="A107" s="1" t="s">
        <v>1083</v>
      </c>
      <c r="B107" s="57" t="s">
        <v>81</v>
      </c>
      <c r="C107" s="60">
        <v>2017</v>
      </c>
      <c r="D107" s="2">
        <f>SUM(E107,G107,I107,K107,M107,O107,P107,Q107,R107,S107)</f>
        <v>1373087.5</v>
      </c>
      <c r="E107" s="3">
        <v>0</v>
      </c>
      <c r="F107" s="26">
        <v>0</v>
      </c>
      <c r="G107" s="3">
        <v>0</v>
      </c>
      <c r="H107" s="7">
        <v>378</v>
      </c>
      <c r="I107" s="7">
        <v>1373087.5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</row>
    <row r="108" spans="1:19" ht="19.899999999999999" customHeight="1" x14ac:dyDescent="0.25">
      <c r="A108" s="1" t="s">
        <v>1084</v>
      </c>
      <c r="B108" s="57" t="s">
        <v>628</v>
      </c>
      <c r="C108" s="60"/>
      <c r="D108" s="2">
        <f>SUM(E108,G108,I108,K108,M108,O108,P108,Q108,R108,S108)</f>
        <v>5116825.0199999996</v>
      </c>
      <c r="E108" s="3">
        <v>0</v>
      </c>
      <c r="F108" s="26">
        <v>0</v>
      </c>
      <c r="G108" s="3">
        <v>0</v>
      </c>
      <c r="H108" s="7">
        <v>803</v>
      </c>
      <c r="I108" s="7">
        <v>3401831.27</v>
      </c>
      <c r="J108" s="3">
        <v>0</v>
      </c>
      <c r="K108" s="3">
        <v>0</v>
      </c>
      <c r="L108" s="3">
        <v>780</v>
      </c>
      <c r="M108" s="3">
        <v>1714993.75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ht="19.899999999999999" customHeight="1" x14ac:dyDescent="0.25">
      <c r="A109" s="1" t="s">
        <v>1085</v>
      </c>
      <c r="B109" s="57" t="s">
        <v>841</v>
      </c>
      <c r="C109" s="60">
        <v>2017</v>
      </c>
      <c r="D109" s="2">
        <f>SUM(E109,G109,I109,K109,M109,O109,P109,Q109,R109,S109)</f>
        <v>2424426.0099999998</v>
      </c>
      <c r="E109" s="3">
        <v>0</v>
      </c>
      <c r="F109" s="26">
        <v>0</v>
      </c>
      <c r="G109" s="3">
        <v>0</v>
      </c>
      <c r="H109" s="3">
        <v>505.2</v>
      </c>
      <c r="I109" s="3">
        <v>2424426.0099999998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ht="40.15" customHeight="1" x14ac:dyDescent="0.25">
      <c r="A110" s="69" t="s">
        <v>402</v>
      </c>
      <c r="B110" s="69"/>
      <c r="C110" s="56"/>
      <c r="D110" s="6">
        <f t="shared" ref="D110:S110" si="17">SUM(D111)</f>
        <v>2344359.5</v>
      </c>
      <c r="E110" s="6">
        <f t="shared" si="17"/>
        <v>0</v>
      </c>
      <c r="F110" s="33">
        <f t="shared" si="17"/>
        <v>0</v>
      </c>
      <c r="G110" s="6">
        <f t="shared" si="17"/>
        <v>0</v>
      </c>
      <c r="H110" s="6">
        <f t="shared" si="17"/>
        <v>1510.14</v>
      </c>
      <c r="I110" s="6">
        <f t="shared" si="17"/>
        <v>2331049.08</v>
      </c>
      <c r="J110" s="6">
        <f t="shared" si="17"/>
        <v>0</v>
      </c>
      <c r="K110" s="6">
        <f t="shared" si="17"/>
        <v>0</v>
      </c>
      <c r="L110" s="6">
        <f t="shared" si="17"/>
        <v>0</v>
      </c>
      <c r="M110" s="6">
        <f t="shared" si="17"/>
        <v>0</v>
      </c>
      <c r="N110" s="6">
        <f t="shared" si="17"/>
        <v>0</v>
      </c>
      <c r="O110" s="6">
        <f t="shared" si="17"/>
        <v>0</v>
      </c>
      <c r="P110" s="6">
        <f t="shared" si="17"/>
        <v>0</v>
      </c>
      <c r="Q110" s="6">
        <f t="shared" si="17"/>
        <v>0</v>
      </c>
      <c r="R110" s="6">
        <f t="shared" si="17"/>
        <v>0</v>
      </c>
      <c r="S110" s="6">
        <f t="shared" si="17"/>
        <v>13310.42</v>
      </c>
    </row>
    <row r="111" spans="1:19" ht="19.899999999999999" customHeight="1" x14ac:dyDescent="0.25">
      <c r="A111" s="1" t="s">
        <v>1086</v>
      </c>
      <c r="B111" s="57" t="s">
        <v>613</v>
      </c>
      <c r="C111" s="60">
        <v>2017</v>
      </c>
      <c r="D111" s="2">
        <f>SUM(E111,G111,I111,K111,M111,O111,P111,Q111,R111,S111)</f>
        <v>2344359.5</v>
      </c>
      <c r="E111" s="3">
        <v>0</v>
      </c>
      <c r="F111" s="26">
        <v>0</v>
      </c>
      <c r="G111" s="3">
        <v>0</v>
      </c>
      <c r="H111" s="7">
        <v>1510.14</v>
      </c>
      <c r="I111" s="7">
        <v>2331049.08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13310.42</v>
      </c>
    </row>
    <row r="112" spans="1:19" ht="40.15" customHeight="1" x14ac:dyDescent="0.25">
      <c r="A112" s="69" t="s">
        <v>403</v>
      </c>
      <c r="B112" s="69"/>
      <c r="C112" s="56"/>
      <c r="D112" s="6">
        <f t="shared" ref="D112:S112" si="18">SUM(D113)</f>
        <v>2415172.21</v>
      </c>
      <c r="E112" s="6">
        <f t="shared" si="18"/>
        <v>0</v>
      </c>
      <c r="F112" s="33">
        <f t="shared" si="18"/>
        <v>0</v>
      </c>
      <c r="G112" s="6">
        <f t="shared" si="18"/>
        <v>0</v>
      </c>
      <c r="H112" s="6">
        <f t="shared" si="18"/>
        <v>622.9</v>
      </c>
      <c r="I112" s="6">
        <f t="shared" si="18"/>
        <v>2415172.21</v>
      </c>
      <c r="J112" s="6">
        <f t="shared" si="18"/>
        <v>0</v>
      </c>
      <c r="K112" s="6">
        <f t="shared" si="18"/>
        <v>0</v>
      </c>
      <c r="L112" s="6">
        <f t="shared" si="18"/>
        <v>0</v>
      </c>
      <c r="M112" s="6">
        <f t="shared" si="18"/>
        <v>0</v>
      </c>
      <c r="N112" s="6">
        <f t="shared" si="18"/>
        <v>0</v>
      </c>
      <c r="O112" s="6">
        <f t="shared" si="18"/>
        <v>0</v>
      </c>
      <c r="P112" s="6">
        <f t="shared" si="18"/>
        <v>0</v>
      </c>
      <c r="Q112" s="6">
        <f t="shared" si="18"/>
        <v>0</v>
      </c>
      <c r="R112" s="6">
        <f t="shared" si="18"/>
        <v>0</v>
      </c>
      <c r="S112" s="6">
        <f t="shared" si="18"/>
        <v>0</v>
      </c>
    </row>
    <row r="113" spans="1:19" ht="19.899999999999999" customHeight="1" x14ac:dyDescent="0.25">
      <c r="A113" s="1" t="s">
        <v>1087</v>
      </c>
      <c r="B113" s="57" t="s">
        <v>85</v>
      </c>
      <c r="C113" s="60">
        <v>2017</v>
      </c>
      <c r="D113" s="2">
        <f>SUM(E113,G113,I113,K113,M113,O113,P113,Q113,R113,S113)</f>
        <v>2415172.21</v>
      </c>
      <c r="E113" s="3">
        <v>0</v>
      </c>
      <c r="F113" s="26">
        <v>0</v>
      </c>
      <c r="G113" s="3">
        <v>0</v>
      </c>
      <c r="H113" s="7">
        <v>622.9</v>
      </c>
      <c r="I113" s="7">
        <v>2415172.21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ht="24" customHeight="1" x14ac:dyDescent="0.25">
      <c r="A114" s="69" t="s">
        <v>404</v>
      </c>
      <c r="B114" s="70"/>
      <c r="C114" s="56"/>
      <c r="D114" s="6">
        <f t="shared" ref="D114:S114" si="19">SUM(D115:D179)</f>
        <v>211181321.67999998</v>
      </c>
      <c r="E114" s="6">
        <f t="shared" si="19"/>
        <v>12814881.699999999</v>
      </c>
      <c r="F114" s="33">
        <f t="shared" si="19"/>
        <v>5</v>
      </c>
      <c r="G114" s="6">
        <f t="shared" si="19"/>
        <v>6469852.4100000001</v>
      </c>
      <c r="H114" s="6">
        <f t="shared" si="19"/>
        <v>41797.530000000006</v>
      </c>
      <c r="I114" s="6">
        <f t="shared" si="19"/>
        <v>114267205.06999999</v>
      </c>
      <c r="J114" s="6">
        <f t="shared" si="19"/>
        <v>0</v>
      </c>
      <c r="K114" s="6">
        <f t="shared" si="19"/>
        <v>0</v>
      </c>
      <c r="L114" s="6">
        <f t="shared" si="19"/>
        <v>29694.27</v>
      </c>
      <c r="M114" s="6">
        <f t="shared" si="19"/>
        <v>59845091.229999997</v>
      </c>
      <c r="N114" s="6">
        <f t="shared" si="19"/>
        <v>630.9</v>
      </c>
      <c r="O114" s="6">
        <f t="shared" si="19"/>
        <v>280242.65000000002</v>
      </c>
      <c r="P114" s="6">
        <f t="shared" si="19"/>
        <v>538581.52</v>
      </c>
      <c r="Q114" s="6">
        <f t="shared" si="19"/>
        <v>0</v>
      </c>
      <c r="R114" s="6">
        <f t="shared" si="19"/>
        <v>13057012.629999995</v>
      </c>
      <c r="S114" s="6">
        <f t="shared" si="19"/>
        <v>3908454.47</v>
      </c>
    </row>
    <row r="115" spans="1:19" ht="19.899999999999999" customHeight="1" x14ac:dyDescent="0.25">
      <c r="A115" s="1" t="s">
        <v>1088</v>
      </c>
      <c r="B115" s="11" t="s">
        <v>110</v>
      </c>
      <c r="C115" s="60">
        <v>2017</v>
      </c>
      <c r="D115" s="2">
        <f t="shared" ref="D115:D146" si="20">SUM(E115,G115,I115,K115,M115,O115,P115,Q115,R115,S115)</f>
        <v>4863160.0199999996</v>
      </c>
      <c r="E115" s="3">
        <v>0</v>
      </c>
      <c r="F115" s="26">
        <v>0</v>
      </c>
      <c r="G115" s="3">
        <v>0</v>
      </c>
      <c r="H115" s="3">
        <v>781.6</v>
      </c>
      <c r="I115" s="3">
        <v>2848460.38</v>
      </c>
      <c r="J115" s="3">
        <v>0</v>
      </c>
      <c r="K115" s="3">
        <v>0</v>
      </c>
      <c r="L115" s="3">
        <v>913.2</v>
      </c>
      <c r="M115" s="7">
        <v>1969420.43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45279.21</v>
      </c>
    </row>
    <row r="116" spans="1:19" ht="19.899999999999999" customHeight="1" x14ac:dyDescent="0.25">
      <c r="A116" s="1" t="s">
        <v>1089</v>
      </c>
      <c r="B116" s="11" t="s">
        <v>111</v>
      </c>
      <c r="C116" s="60">
        <v>2017</v>
      </c>
      <c r="D116" s="2">
        <f t="shared" si="20"/>
        <v>3601048.59</v>
      </c>
      <c r="E116" s="3">
        <v>0</v>
      </c>
      <c r="F116" s="26">
        <v>0</v>
      </c>
      <c r="G116" s="3">
        <v>0</v>
      </c>
      <c r="H116" s="3">
        <v>682.74</v>
      </c>
      <c r="I116" s="3">
        <v>2340956.33</v>
      </c>
      <c r="J116" s="3">
        <v>0</v>
      </c>
      <c r="K116" s="3">
        <v>0</v>
      </c>
      <c r="L116" s="3">
        <v>713.7</v>
      </c>
      <c r="M116" s="7">
        <v>1220744.3999999999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39347.86</v>
      </c>
    </row>
    <row r="117" spans="1:19" ht="19.899999999999999" customHeight="1" x14ac:dyDescent="0.25">
      <c r="A117" s="1" t="s">
        <v>1090</v>
      </c>
      <c r="B117" s="11" t="s">
        <v>112</v>
      </c>
      <c r="C117" s="60">
        <v>2017</v>
      </c>
      <c r="D117" s="2">
        <f t="shared" si="20"/>
        <v>4604086.87</v>
      </c>
      <c r="E117" s="3">
        <v>0</v>
      </c>
      <c r="F117" s="26">
        <v>0</v>
      </c>
      <c r="G117" s="3">
        <v>0</v>
      </c>
      <c r="H117" s="3">
        <v>679</v>
      </c>
      <c r="I117" s="3">
        <v>2831879.7</v>
      </c>
      <c r="J117" s="3">
        <v>0</v>
      </c>
      <c r="K117" s="3">
        <v>0</v>
      </c>
      <c r="L117" s="3">
        <v>812</v>
      </c>
      <c r="M117" s="7">
        <v>1727107.41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45099.76</v>
      </c>
    </row>
    <row r="118" spans="1:19" ht="19.899999999999999" customHeight="1" x14ac:dyDescent="0.25">
      <c r="A118" s="1" t="s">
        <v>1091</v>
      </c>
      <c r="B118" s="11" t="s">
        <v>656</v>
      </c>
      <c r="C118" s="60">
        <v>2017</v>
      </c>
      <c r="D118" s="2">
        <f t="shared" si="20"/>
        <v>74910.06</v>
      </c>
      <c r="E118" s="3">
        <v>0</v>
      </c>
      <c r="F118" s="26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74910.06</v>
      </c>
    </row>
    <row r="119" spans="1:19" ht="19.899999999999999" customHeight="1" x14ac:dyDescent="0.25">
      <c r="A119" s="1" t="s">
        <v>1092</v>
      </c>
      <c r="B119" s="11" t="s">
        <v>113</v>
      </c>
      <c r="C119" s="60">
        <v>2017</v>
      </c>
      <c r="D119" s="2">
        <f t="shared" si="20"/>
        <v>4193702.77</v>
      </c>
      <c r="E119" s="3">
        <v>0</v>
      </c>
      <c r="F119" s="26">
        <v>0</v>
      </c>
      <c r="G119" s="3">
        <v>0</v>
      </c>
      <c r="H119" s="3">
        <v>586.29999999999995</v>
      </c>
      <c r="I119" s="3">
        <v>2496092.2000000002</v>
      </c>
      <c r="J119" s="3">
        <v>0</v>
      </c>
      <c r="K119" s="3">
        <v>0</v>
      </c>
      <c r="L119" s="3">
        <v>959.8</v>
      </c>
      <c r="M119" s="7">
        <v>1652891.8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44718.77</v>
      </c>
    </row>
    <row r="120" spans="1:19" ht="19.899999999999999" customHeight="1" x14ac:dyDescent="0.25">
      <c r="A120" s="1" t="s">
        <v>1093</v>
      </c>
      <c r="B120" s="11" t="s">
        <v>114</v>
      </c>
      <c r="C120" s="60">
        <v>2017</v>
      </c>
      <c r="D120" s="2">
        <f t="shared" si="20"/>
        <v>3892270.0600000005</v>
      </c>
      <c r="E120" s="3">
        <v>0</v>
      </c>
      <c r="F120" s="26">
        <v>0</v>
      </c>
      <c r="G120" s="3">
        <v>0</v>
      </c>
      <c r="H120" s="3">
        <v>645.70000000000005</v>
      </c>
      <c r="I120" s="3">
        <v>2368476.85</v>
      </c>
      <c r="J120" s="3">
        <v>0</v>
      </c>
      <c r="K120" s="3">
        <v>0</v>
      </c>
      <c r="L120" s="3">
        <v>870</v>
      </c>
      <c r="M120" s="7">
        <v>1480728.72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43064.49</v>
      </c>
    </row>
    <row r="121" spans="1:19" ht="19.899999999999999" customHeight="1" x14ac:dyDescent="0.25">
      <c r="A121" s="1" t="s">
        <v>1094</v>
      </c>
      <c r="B121" s="11" t="s">
        <v>115</v>
      </c>
      <c r="C121" s="60">
        <v>2017</v>
      </c>
      <c r="D121" s="2">
        <f t="shared" si="20"/>
        <v>2425915.69</v>
      </c>
      <c r="E121" s="3">
        <v>0</v>
      </c>
      <c r="F121" s="26">
        <v>0</v>
      </c>
      <c r="G121" s="3">
        <v>0</v>
      </c>
      <c r="H121" s="3">
        <v>389</v>
      </c>
      <c r="I121" s="3">
        <v>1399589.86</v>
      </c>
      <c r="J121" s="3">
        <v>0</v>
      </c>
      <c r="K121" s="3">
        <v>0</v>
      </c>
      <c r="L121" s="3">
        <v>571</v>
      </c>
      <c r="M121" s="7">
        <v>991328.3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34997.53</v>
      </c>
    </row>
    <row r="122" spans="1:19" ht="19.899999999999999" customHeight="1" x14ac:dyDescent="0.25">
      <c r="A122" s="1" t="s">
        <v>1095</v>
      </c>
      <c r="B122" s="11" t="s">
        <v>116</v>
      </c>
      <c r="C122" s="60">
        <v>2017</v>
      </c>
      <c r="D122" s="2">
        <f t="shared" si="20"/>
        <v>2556307.3400000003</v>
      </c>
      <c r="E122" s="3">
        <v>0</v>
      </c>
      <c r="F122" s="26">
        <v>0</v>
      </c>
      <c r="G122" s="3">
        <v>0</v>
      </c>
      <c r="H122" s="3">
        <v>398</v>
      </c>
      <c r="I122" s="3">
        <v>1492955.12</v>
      </c>
      <c r="J122" s="3">
        <v>0</v>
      </c>
      <c r="K122" s="3">
        <v>0</v>
      </c>
      <c r="L122" s="3">
        <v>677</v>
      </c>
      <c r="M122" s="7">
        <v>1025780.23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37571.99</v>
      </c>
    </row>
    <row r="123" spans="1:19" ht="19.899999999999999" customHeight="1" x14ac:dyDescent="0.25">
      <c r="A123" s="1" t="s">
        <v>1096</v>
      </c>
      <c r="B123" s="11" t="s">
        <v>117</v>
      </c>
      <c r="C123" s="60">
        <v>2017</v>
      </c>
      <c r="D123" s="2">
        <f t="shared" si="20"/>
        <v>2156782.1399999997</v>
      </c>
      <c r="E123" s="3">
        <v>0</v>
      </c>
      <c r="F123" s="26">
        <v>0</v>
      </c>
      <c r="G123" s="3">
        <v>0</v>
      </c>
      <c r="H123" s="3">
        <v>372</v>
      </c>
      <c r="I123" s="3">
        <v>1280496.67</v>
      </c>
      <c r="J123" s="3">
        <v>0</v>
      </c>
      <c r="K123" s="3">
        <v>0</v>
      </c>
      <c r="L123" s="3">
        <v>556</v>
      </c>
      <c r="M123" s="7">
        <v>838861.59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37423.879999999997</v>
      </c>
    </row>
    <row r="124" spans="1:19" ht="19.899999999999999" customHeight="1" x14ac:dyDescent="0.25">
      <c r="A124" s="1" t="s">
        <v>1097</v>
      </c>
      <c r="B124" s="11" t="s">
        <v>118</v>
      </c>
      <c r="C124" s="60">
        <v>2017</v>
      </c>
      <c r="D124" s="2">
        <f t="shared" si="20"/>
        <v>1835382.4200000002</v>
      </c>
      <c r="E124" s="3">
        <v>0</v>
      </c>
      <c r="F124" s="26">
        <v>0</v>
      </c>
      <c r="G124" s="3">
        <v>0</v>
      </c>
      <c r="H124" s="3">
        <v>280</v>
      </c>
      <c r="I124" s="3">
        <v>1159432.79</v>
      </c>
      <c r="J124" s="3">
        <v>0</v>
      </c>
      <c r="K124" s="3">
        <v>0</v>
      </c>
      <c r="L124" s="3">
        <v>416.58</v>
      </c>
      <c r="M124" s="7">
        <v>645811.37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30138.26</v>
      </c>
    </row>
    <row r="125" spans="1:19" ht="19.899999999999999" customHeight="1" x14ac:dyDescent="0.25">
      <c r="A125" s="1" t="s">
        <v>1098</v>
      </c>
      <c r="B125" s="11" t="s">
        <v>119</v>
      </c>
      <c r="C125" s="60">
        <v>2017</v>
      </c>
      <c r="D125" s="2">
        <f t="shared" si="20"/>
        <v>2556324.0300000003</v>
      </c>
      <c r="E125" s="3">
        <v>0</v>
      </c>
      <c r="F125" s="26">
        <v>0</v>
      </c>
      <c r="G125" s="3">
        <v>0</v>
      </c>
      <c r="H125" s="3">
        <v>412</v>
      </c>
      <c r="I125" s="3">
        <v>1405566.18</v>
      </c>
      <c r="J125" s="3">
        <v>0</v>
      </c>
      <c r="K125" s="3">
        <v>0</v>
      </c>
      <c r="L125" s="3">
        <v>552.4</v>
      </c>
      <c r="M125" s="7">
        <v>1110590.8999999999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40166.949999999997</v>
      </c>
    </row>
    <row r="126" spans="1:19" ht="19.899999999999999" customHeight="1" x14ac:dyDescent="0.25">
      <c r="A126" s="1" t="s">
        <v>1099</v>
      </c>
      <c r="B126" s="11" t="s">
        <v>120</v>
      </c>
      <c r="C126" s="60">
        <v>2017</v>
      </c>
      <c r="D126" s="2">
        <f t="shared" si="20"/>
        <v>2454811.3899999997</v>
      </c>
      <c r="E126" s="3">
        <v>0</v>
      </c>
      <c r="F126" s="26">
        <v>0</v>
      </c>
      <c r="G126" s="3">
        <v>0</v>
      </c>
      <c r="H126" s="3">
        <v>342</v>
      </c>
      <c r="I126" s="3">
        <v>1352841.64</v>
      </c>
      <c r="J126" s="3">
        <v>0</v>
      </c>
      <c r="K126" s="3">
        <v>0</v>
      </c>
      <c r="L126" s="3">
        <v>650.70000000000005</v>
      </c>
      <c r="M126" s="7">
        <v>1063733.67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38236.080000000002</v>
      </c>
    </row>
    <row r="127" spans="1:19" ht="19.899999999999999" customHeight="1" x14ac:dyDescent="0.25">
      <c r="A127" s="1" t="s">
        <v>1100</v>
      </c>
      <c r="B127" s="11" t="s">
        <v>130</v>
      </c>
      <c r="C127" s="60">
        <v>2017</v>
      </c>
      <c r="D127" s="2">
        <f t="shared" si="20"/>
        <v>2990399.07</v>
      </c>
      <c r="E127" s="3">
        <v>0</v>
      </c>
      <c r="F127" s="26">
        <v>0</v>
      </c>
      <c r="G127" s="3">
        <v>0</v>
      </c>
      <c r="H127" s="3">
        <v>1310.92</v>
      </c>
      <c r="I127" s="3">
        <v>2343785.02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616449.61</v>
      </c>
      <c r="S127" s="3">
        <v>30164.44</v>
      </c>
    </row>
    <row r="128" spans="1:19" ht="19.899999999999999" customHeight="1" x14ac:dyDescent="0.25">
      <c r="A128" s="1" t="s">
        <v>1101</v>
      </c>
      <c r="B128" s="11" t="s">
        <v>135</v>
      </c>
      <c r="C128" s="1">
        <v>2017</v>
      </c>
      <c r="D128" s="2">
        <f t="shared" si="20"/>
        <v>3316177.56</v>
      </c>
      <c r="E128" s="3">
        <v>0</v>
      </c>
      <c r="F128" s="26">
        <v>0</v>
      </c>
      <c r="G128" s="3">
        <v>0</v>
      </c>
      <c r="H128" s="3">
        <v>766</v>
      </c>
      <c r="I128" s="3">
        <v>3316177.56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19.899999999999999" customHeight="1" x14ac:dyDescent="0.25">
      <c r="A129" s="1" t="s">
        <v>1102</v>
      </c>
      <c r="B129" s="11" t="s">
        <v>141</v>
      </c>
      <c r="C129" s="60">
        <v>2017</v>
      </c>
      <c r="D129" s="2">
        <f t="shared" si="20"/>
        <v>2543060.11</v>
      </c>
      <c r="E129" s="3">
        <v>0</v>
      </c>
      <c r="F129" s="26">
        <v>1</v>
      </c>
      <c r="G129" s="3">
        <v>1073599.42</v>
      </c>
      <c r="H129" s="3">
        <v>363</v>
      </c>
      <c r="I129" s="3">
        <v>836030.13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541461.52</v>
      </c>
      <c r="S129" s="3">
        <v>91969.04</v>
      </c>
    </row>
    <row r="130" spans="1:19" ht="19.899999999999999" customHeight="1" x14ac:dyDescent="0.25">
      <c r="A130" s="1" t="s">
        <v>1103</v>
      </c>
      <c r="B130" s="11" t="s">
        <v>144</v>
      </c>
      <c r="C130" s="60">
        <v>2017</v>
      </c>
      <c r="D130" s="2">
        <f t="shared" si="20"/>
        <v>2440815.33</v>
      </c>
      <c r="E130" s="3">
        <v>0</v>
      </c>
      <c r="F130" s="26">
        <v>0</v>
      </c>
      <c r="G130" s="3">
        <v>0</v>
      </c>
      <c r="H130" s="3">
        <v>1360.7</v>
      </c>
      <c r="I130" s="3">
        <v>1910004.08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500811.25</v>
      </c>
      <c r="S130" s="3">
        <v>30000</v>
      </c>
    </row>
    <row r="131" spans="1:19" ht="19.899999999999999" customHeight="1" x14ac:dyDescent="0.25">
      <c r="A131" s="1" t="s">
        <v>1104</v>
      </c>
      <c r="B131" s="11" t="s">
        <v>145</v>
      </c>
      <c r="C131" s="60">
        <v>2017</v>
      </c>
      <c r="D131" s="2">
        <f t="shared" si="20"/>
        <v>1867759.21</v>
      </c>
      <c r="E131" s="3">
        <v>0</v>
      </c>
      <c r="F131" s="26">
        <v>0</v>
      </c>
      <c r="G131" s="3">
        <v>0</v>
      </c>
      <c r="H131" s="3">
        <v>942</v>
      </c>
      <c r="I131" s="3">
        <v>1355603.35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482155.86</v>
      </c>
      <c r="S131" s="3">
        <v>30000</v>
      </c>
    </row>
    <row r="132" spans="1:19" ht="19.899999999999999" customHeight="1" x14ac:dyDescent="0.25">
      <c r="A132" s="1" t="s">
        <v>1105</v>
      </c>
      <c r="B132" s="11" t="s">
        <v>153</v>
      </c>
      <c r="C132" s="60">
        <v>2017</v>
      </c>
      <c r="D132" s="2">
        <f t="shared" si="20"/>
        <v>655502.56999999995</v>
      </c>
      <c r="E132" s="3">
        <v>0</v>
      </c>
      <c r="F132" s="26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625338.13</v>
      </c>
      <c r="S132" s="3">
        <v>30164.44</v>
      </c>
    </row>
    <row r="133" spans="1:19" ht="19.899999999999999" customHeight="1" x14ac:dyDescent="0.25">
      <c r="A133" s="1" t="s">
        <v>1106</v>
      </c>
      <c r="B133" s="11" t="s">
        <v>622</v>
      </c>
      <c r="C133" s="60">
        <v>2017</v>
      </c>
      <c r="D133" s="2">
        <f t="shared" si="20"/>
        <v>52731.47</v>
      </c>
      <c r="E133" s="3">
        <v>0</v>
      </c>
      <c r="F133" s="26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52731.47</v>
      </c>
    </row>
    <row r="134" spans="1:19" ht="19.899999999999999" customHeight="1" x14ac:dyDescent="0.25">
      <c r="A134" s="1" t="s">
        <v>1107</v>
      </c>
      <c r="B134" s="11" t="s">
        <v>154</v>
      </c>
      <c r="C134" s="60">
        <v>2017</v>
      </c>
      <c r="D134" s="2">
        <f t="shared" si="20"/>
        <v>2344520.8199999998</v>
      </c>
      <c r="E134" s="3">
        <v>0</v>
      </c>
      <c r="F134" s="26">
        <v>0</v>
      </c>
      <c r="G134" s="3">
        <v>0</v>
      </c>
      <c r="H134" s="3">
        <v>902</v>
      </c>
      <c r="I134" s="3">
        <v>1827799.96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486720.86</v>
      </c>
      <c r="S134" s="3">
        <v>30000</v>
      </c>
    </row>
    <row r="135" spans="1:19" ht="19.899999999999999" customHeight="1" x14ac:dyDescent="0.25">
      <c r="A135" s="1" t="s">
        <v>1108</v>
      </c>
      <c r="B135" s="57" t="s">
        <v>156</v>
      </c>
      <c r="C135" s="60">
        <v>2017</v>
      </c>
      <c r="D135" s="2">
        <f t="shared" si="20"/>
        <v>815739.37</v>
      </c>
      <c r="E135" s="3">
        <v>0</v>
      </c>
      <c r="F135" s="26">
        <v>0</v>
      </c>
      <c r="G135" s="3">
        <v>0</v>
      </c>
      <c r="H135" s="3">
        <v>390.4</v>
      </c>
      <c r="I135" s="3">
        <v>815739.37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ht="19.899999999999999" customHeight="1" x14ac:dyDescent="0.25">
      <c r="A136" s="1" t="s">
        <v>1109</v>
      </c>
      <c r="B136" s="11" t="s">
        <v>160</v>
      </c>
      <c r="C136" s="1">
        <v>2017</v>
      </c>
      <c r="D136" s="2">
        <f t="shared" si="20"/>
        <v>9751294.620000001</v>
      </c>
      <c r="E136" s="3">
        <v>0</v>
      </c>
      <c r="F136" s="26">
        <v>0</v>
      </c>
      <c r="G136" s="3">
        <v>0</v>
      </c>
      <c r="H136" s="3">
        <v>1372</v>
      </c>
      <c r="I136" s="3">
        <v>4387866.7699999996</v>
      </c>
      <c r="J136" s="3">
        <v>0</v>
      </c>
      <c r="K136" s="3">
        <v>0</v>
      </c>
      <c r="L136" s="3">
        <v>1859</v>
      </c>
      <c r="M136" s="3">
        <v>4769629.28</v>
      </c>
      <c r="N136" s="3">
        <v>0</v>
      </c>
      <c r="O136" s="3">
        <v>0</v>
      </c>
      <c r="P136" s="3">
        <v>0</v>
      </c>
      <c r="Q136" s="3">
        <v>0</v>
      </c>
      <c r="R136" s="3">
        <v>534477.47</v>
      </c>
      <c r="S136" s="3">
        <v>59321.1</v>
      </c>
    </row>
    <row r="137" spans="1:19" ht="19.899999999999999" customHeight="1" x14ac:dyDescent="0.25">
      <c r="A137" s="1" t="s">
        <v>1110</v>
      </c>
      <c r="B137" s="11" t="s">
        <v>161</v>
      </c>
      <c r="C137" s="60">
        <v>2017</v>
      </c>
      <c r="D137" s="2">
        <f t="shared" si="20"/>
        <v>5349660.0000000009</v>
      </c>
      <c r="E137" s="3">
        <v>0</v>
      </c>
      <c r="F137" s="26">
        <v>0</v>
      </c>
      <c r="G137" s="3">
        <v>0</v>
      </c>
      <c r="H137" s="3">
        <v>584</v>
      </c>
      <c r="I137" s="3">
        <v>2459145.6</v>
      </c>
      <c r="J137" s="3">
        <v>0</v>
      </c>
      <c r="K137" s="3">
        <v>0</v>
      </c>
      <c r="L137" s="3">
        <v>1537.86</v>
      </c>
      <c r="M137" s="3">
        <v>2824618.52</v>
      </c>
      <c r="N137" s="3">
        <v>0</v>
      </c>
      <c r="O137" s="3">
        <v>0</v>
      </c>
      <c r="P137" s="3">
        <v>35731.440000000002</v>
      </c>
      <c r="Q137" s="3">
        <v>0</v>
      </c>
      <c r="R137" s="3">
        <v>0</v>
      </c>
      <c r="S137" s="3">
        <v>30164.44</v>
      </c>
    </row>
    <row r="138" spans="1:19" ht="19.899999999999999" customHeight="1" x14ac:dyDescent="0.25">
      <c r="A138" s="1" t="s">
        <v>1111</v>
      </c>
      <c r="B138" s="11" t="s">
        <v>653</v>
      </c>
      <c r="C138" s="1">
        <v>2018</v>
      </c>
      <c r="D138" s="2">
        <f t="shared" si="20"/>
        <v>1719804.99</v>
      </c>
      <c r="E138" s="3">
        <v>223553.93</v>
      </c>
      <c r="F138" s="26">
        <v>0</v>
      </c>
      <c r="G138" s="3">
        <v>0</v>
      </c>
      <c r="H138" s="3">
        <v>370</v>
      </c>
      <c r="I138" s="3">
        <v>986435.32</v>
      </c>
      <c r="J138" s="3">
        <v>0</v>
      </c>
      <c r="K138" s="3">
        <v>0</v>
      </c>
      <c r="L138" s="3">
        <v>320</v>
      </c>
      <c r="M138" s="3">
        <v>362046</v>
      </c>
      <c r="N138" s="3">
        <v>0</v>
      </c>
      <c r="O138" s="3">
        <v>0</v>
      </c>
      <c r="P138" s="3">
        <v>147769.74</v>
      </c>
      <c r="Q138" s="3">
        <v>0</v>
      </c>
      <c r="R138" s="3">
        <v>0</v>
      </c>
      <c r="S138" s="3">
        <v>0</v>
      </c>
    </row>
    <row r="139" spans="1:19" ht="19.899999999999999" customHeight="1" x14ac:dyDescent="0.25">
      <c r="A139" s="1" t="s">
        <v>1112</v>
      </c>
      <c r="B139" s="11" t="s">
        <v>172</v>
      </c>
      <c r="C139" s="60">
        <v>2017</v>
      </c>
      <c r="D139" s="2">
        <f t="shared" si="20"/>
        <v>2128571.7799999998</v>
      </c>
      <c r="E139" s="3">
        <v>0</v>
      </c>
      <c r="F139" s="26">
        <v>0</v>
      </c>
      <c r="G139" s="3">
        <v>0</v>
      </c>
      <c r="H139" s="3">
        <v>937.08</v>
      </c>
      <c r="I139" s="3">
        <v>1624340.41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474231.37</v>
      </c>
      <c r="S139" s="3">
        <v>30000</v>
      </c>
    </row>
    <row r="140" spans="1:19" ht="19.899999999999999" customHeight="1" x14ac:dyDescent="0.25">
      <c r="A140" s="1" t="s">
        <v>1113</v>
      </c>
      <c r="B140" s="11" t="s">
        <v>173</v>
      </c>
      <c r="C140" s="60">
        <v>2017</v>
      </c>
      <c r="D140" s="2">
        <f t="shared" si="20"/>
        <v>7138941.0600000005</v>
      </c>
      <c r="E140" s="3">
        <v>0</v>
      </c>
      <c r="F140" s="26">
        <v>0</v>
      </c>
      <c r="G140" s="3">
        <v>0</v>
      </c>
      <c r="H140" s="3">
        <v>804</v>
      </c>
      <c r="I140" s="3">
        <v>3807480.92</v>
      </c>
      <c r="J140" s="3">
        <v>0</v>
      </c>
      <c r="K140" s="3">
        <v>0</v>
      </c>
      <c r="L140" s="3">
        <v>1527</v>
      </c>
      <c r="M140" s="7">
        <v>3012543.21</v>
      </c>
      <c r="N140" s="3">
        <v>0</v>
      </c>
      <c r="O140" s="3">
        <v>0</v>
      </c>
      <c r="P140" s="3">
        <v>0</v>
      </c>
      <c r="Q140" s="3">
        <v>0</v>
      </c>
      <c r="R140" s="3">
        <v>263469.15000000002</v>
      </c>
      <c r="S140" s="3">
        <v>55447.78</v>
      </c>
    </row>
    <row r="141" spans="1:19" ht="19.899999999999999" customHeight="1" x14ac:dyDescent="0.25">
      <c r="A141" s="1" t="s">
        <v>1114</v>
      </c>
      <c r="B141" s="11" t="s">
        <v>175</v>
      </c>
      <c r="C141" s="60">
        <v>2017</v>
      </c>
      <c r="D141" s="2">
        <f t="shared" si="20"/>
        <v>2561137.19</v>
      </c>
      <c r="E141" s="3">
        <v>0</v>
      </c>
      <c r="F141" s="26">
        <v>0</v>
      </c>
      <c r="G141" s="3">
        <v>0</v>
      </c>
      <c r="H141" s="3">
        <v>412.2</v>
      </c>
      <c r="I141" s="3">
        <v>1656001.43</v>
      </c>
      <c r="J141" s="3">
        <v>0</v>
      </c>
      <c r="K141" s="3">
        <v>0</v>
      </c>
      <c r="L141" s="3">
        <v>456.33</v>
      </c>
      <c r="M141" s="7">
        <v>863952.99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41182.769999999997</v>
      </c>
    </row>
    <row r="142" spans="1:19" ht="19.899999999999999" customHeight="1" x14ac:dyDescent="0.25">
      <c r="A142" s="1" t="s">
        <v>1115</v>
      </c>
      <c r="B142" s="11" t="s">
        <v>176</v>
      </c>
      <c r="C142" s="60">
        <v>2017</v>
      </c>
      <c r="D142" s="2">
        <f t="shared" si="20"/>
        <v>4402411.790000001</v>
      </c>
      <c r="E142" s="3">
        <v>0</v>
      </c>
      <c r="F142" s="26">
        <v>0</v>
      </c>
      <c r="G142" s="3">
        <v>0</v>
      </c>
      <c r="H142" s="3">
        <v>679</v>
      </c>
      <c r="I142" s="3">
        <v>2755573.49</v>
      </c>
      <c r="J142" s="3">
        <v>0</v>
      </c>
      <c r="K142" s="3">
        <v>0</v>
      </c>
      <c r="L142" s="3">
        <v>830</v>
      </c>
      <c r="M142" s="7">
        <v>1602935.98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43902.32</v>
      </c>
    </row>
    <row r="143" spans="1:19" ht="19.899999999999999" customHeight="1" x14ac:dyDescent="0.25">
      <c r="A143" s="1" t="s">
        <v>1116</v>
      </c>
      <c r="B143" s="11" t="s">
        <v>178</v>
      </c>
      <c r="C143" s="60">
        <v>2017</v>
      </c>
      <c r="D143" s="2">
        <f t="shared" si="20"/>
        <v>3684947.64</v>
      </c>
      <c r="E143" s="3">
        <v>0</v>
      </c>
      <c r="F143" s="26">
        <v>0</v>
      </c>
      <c r="G143" s="3">
        <v>0</v>
      </c>
      <c r="H143" s="3">
        <v>679</v>
      </c>
      <c r="I143" s="3">
        <v>2420131.73</v>
      </c>
      <c r="J143" s="3">
        <v>0</v>
      </c>
      <c r="K143" s="3">
        <v>0</v>
      </c>
      <c r="L143" s="3">
        <v>833</v>
      </c>
      <c r="M143" s="7">
        <v>1221261.26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43554.65</v>
      </c>
    </row>
    <row r="144" spans="1:19" ht="19.899999999999999" customHeight="1" x14ac:dyDescent="0.25">
      <c r="A144" s="1" t="s">
        <v>1117</v>
      </c>
      <c r="B144" s="11" t="s">
        <v>179</v>
      </c>
      <c r="C144" s="60">
        <v>2017</v>
      </c>
      <c r="D144" s="2">
        <f t="shared" si="20"/>
        <v>4496724.76</v>
      </c>
      <c r="E144" s="3">
        <v>0</v>
      </c>
      <c r="F144" s="26">
        <v>0</v>
      </c>
      <c r="G144" s="3">
        <v>0</v>
      </c>
      <c r="H144" s="3">
        <v>855</v>
      </c>
      <c r="I144" s="3">
        <v>3148155.16</v>
      </c>
      <c r="J144" s="3">
        <v>0</v>
      </c>
      <c r="K144" s="3">
        <v>0</v>
      </c>
      <c r="L144" s="3">
        <v>1038.2</v>
      </c>
      <c r="M144" s="7">
        <v>1305477.04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43092.56</v>
      </c>
    </row>
    <row r="145" spans="1:19" ht="19.899999999999999" customHeight="1" x14ac:dyDescent="0.25">
      <c r="A145" s="1" t="s">
        <v>1118</v>
      </c>
      <c r="B145" s="11" t="s">
        <v>180</v>
      </c>
      <c r="C145" s="60">
        <v>2017</v>
      </c>
      <c r="D145" s="2">
        <f t="shared" si="20"/>
        <v>3991347.53</v>
      </c>
      <c r="E145" s="3">
        <v>0</v>
      </c>
      <c r="F145" s="26">
        <v>0</v>
      </c>
      <c r="G145" s="3">
        <v>0</v>
      </c>
      <c r="H145" s="3">
        <v>665.23</v>
      </c>
      <c r="I145" s="3">
        <v>2542593.19</v>
      </c>
      <c r="J145" s="3">
        <v>0</v>
      </c>
      <c r="K145" s="3">
        <v>0</v>
      </c>
      <c r="L145" s="3">
        <v>881</v>
      </c>
      <c r="M145" s="7">
        <v>1408628.9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40125.440000000002</v>
      </c>
    </row>
    <row r="146" spans="1:19" ht="19.899999999999999" customHeight="1" x14ac:dyDescent="0.25">
      <c r="A146" s="1" t="s">
        <v>1119</v>
      </c>
      <c r="B146" s="11" t="s">
        <v>181</v>
      </c>
      <c r="C146" s="60">
        <v>2017</v>
      </c>
      <c r="D146" s="2">
        <f t="shared" si="20"/>
        <v>5606923.1899999995</v>
      </c>
      <c r="E146" s="3">
        <v>0</v>
      </c>
      <c r="F146" s="26">
        <v>0</v>
      </c>
      <c r="G146" s="3">
        <v>0</v>
      </c>
      <c r="H146" s="3">
        <v>835</v>
      </c>
      <c r="I146" s="3">
        <v>3083522.54</v>
      </c>
      <c r="J146" s="3">
        <v>0</v>
      </c>
      <c r="K146" s="3">
        <v>0</v>
      </c>
      <c r="L146" s="3">
        <v>1071</v>
      </c>
      <c r="M146" s="7">
        <v>2484155.06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39245.589999999997</v>
      </c>
    </row>
    <row r="147" spans="1:19" ht="19.899999999999999" customHeight="1" x14ac:dyDescent="0.25">
      <c r="A147" s="1" t="s">
        <v>1120</v>
      </c>
      <c r="B147" s="11" t="s">
        <v>182</v>
      </c>
      <c r="C147" s="60">
        <v>2017</v>
      </c>
      <c r="D147" s="2">
        <f t="shared" ref="D147:D178" si="21">SUM(E147,G147,I147,K147,M147,O147,P147,Q147,R147,S147)</f>
        <v>5829859.0800000001</v>
      </c>
      <c r="E147" s="3">
        <v>0</v>
      </c>
      <c r="F147" s="26">
        <v>0</v>
      </c>
      <c r="G147" s="3">
        <v>0</v>
      </c>
      <c r="H147" s="3">
        <v>832.42</v>
      </c>
      <c r="I147" s="3">
        <v>3393981.83</v>
      </c>
      <c r="J147" s="3">
        <v>0</v>
      </c>
      <c r="K147" s="3">
        <v>0</v>
      </c>
      <c r="L147" s="3">
        <v>1067</v>
      </c>
      <c r="M147" s="7">
        <v>2387627.38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48249.87</v>
      </c>
    </row>
    <row r="148" spans="1:19" ht="19.899999999999999" customHeight="1" x14ac:dyDescent="0.25">
      <c r="A148" s="1" t="s">
        <v>1121</v>
      </c>
      <c r="B148" s="11" t="s">
        <v>183</v>
      </c>
      <c r="C148" s="60">
        <v>2017</v>
      </c>
      <c r="D148" s="2">
        <f t="shared" si="21"/>
        <v>4246284.47</v>
      </c>
      <c r="E148" s="3">
        <v>0</v>
      </c>
      <c r="F148" s="26">
        <v>0</v>
      </c>
      <c r="G148" s="3">
        <v>0</v>
      </c>
      <c r="H148" s="3">
        <v>663.24</v>
      </c>
      <c r="I148" s="3">
        <v>2642176.46</v>
      </c>
      <c r="J148" s="3">
        <v>0</v>
      </c>
      <c r="K148" s="3">
        <v>0</v>
      </c>
      <c r="L148" s="3">
        <v>863.5</v>
      </c>
      <c r="M148" s="7">
        <v>1564879.79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39228.22</v>
      </c>
    </row>
    <row r="149" spans="1:19" ht="19.899999999999999" customHeight="1" x14ac:dyDescent="0.25">
      <c r="A149" s="1" t="s">
        <v>1122</v>
      </c>
      <c r="B149" s="11" t="s">
        <v>184</v>
      </c>
      <c r="C149" s="60">
        <v>2017</v>
      </c>
      <c r="D149" s="2">
        <f t="shared" si="21"/>
        <v>4995438.47</v>
      </c>
      <c r="E149" s="3">
        <v>0</v>
      </c>
      <c r="F149" s="26">
        <v>0</v>
      </c>
      <c r="G149" s="3">
        <v>0</v>
      </c>
      <c r="H149" s="3">
        <v>832.6</v>
      </c>
      <c r="I149" s="3">
        <v>3181629.38</v>
      </c>
      <c r="J149" s="3">
        <v>0</v>
      </c>
      <c r="K149" s="3">
        <v>0</v>
      </c>
      <c r="L149" s="3">
        <v>1138</v>
      </c>
      <c r="M149" s="7">
        <v>1774712.89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39096.199999999997</v>
      </c>
    </row>
    <row r="150" spans="1:19" ht="19.899999999999999" customHeight="1" x14ac:dyDescent="0.25">
      <c r="A150" s="1" t="s">
        <v>1123</v>
      </c>
      <c r="B150" s="11" t="s">
        <v>185</v>
      </c>
      <c r="C150" s="1">
        <v>2019</v>
      </c>
      <c r="D150" s="2">
        <f t="shared" si="21"/>
        <v>2485662.98</v>
      </c>
      <c r="E150" s="3">
        <v>0</v>
      </c>
      <c r="F150" s="26">
        <v>0</v>
      </c>
      <c r="G150" s="3">
        <v>0</v>
      </c>
      <c r="H150" s="3">
        <v>707</v>
      </c>
      <c r="I150" s="3">
        <v>2485662.98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9.899999999999999" customHeight="1" x14ac:dyDescent="0.25">
      <c r="A151" s="1" t="s">
        <v>1124</v>
      </c>
      <c r="B151" s="11" t="s">
        <v>186</v>
      </c>
      <c r="C151" s="60">
        <v>2017</v>
      </c>
      <c r="D151" s="2">
        <f t="shared" si="21"/>
        <v>3132798.8899999997</v>
      </c>
      <c r="E151" s="3">
        <v>0</v>
      </c>
      <c r="F151" s="26">
        <v>0</v>
      </c>
      <c r="G151" s="3">
        <v>0</v>
      </c>
      <c r="H151" s="3">
        <v>1378</v>
      </c>
      <c r="I151" s="3">
        <v>2612589.65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490209.24</v>
      </c>
      <c r="S151" s="3">
        <v>30000</v>
      </c>
    </row>
    <row r="152" spans="1:19" ht="19.899999999999999" customHeight="1" x14ac:dyDescent="0.25">
      <c r="A152" s="1" t="s">
        <v>1125</v>
      </c>
      <c r="B152" s="11" t="s">
        <v>187</v>
      </c>
      <c r="C152" s="60">
        <v>2017</v>
      </c>
      <c r="D152" s="2">
        <f t="shared" si="21"/>
        <v>3221996.9000000004</v>
      </c>
      <c r="E152" s="3">
        <v>0</v>
      </c>
      <c r="F152" s="26">
        <v>0</v>
      </c>
      <c r="G152" s="3">
        <v>0</v>
      </c>
      <c r="H152" s="3">
        <v>1296</v>
      </c>
      <c r="I152" s="3">
        <v>2659302.87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532694.03</v>
      </c>
      <c r="S152" s="3">
        <v>30000</v>
      </c>
    </row>
    <row r="153" spans="1:19" ht="18.75" customHeight="1" x14ac:dyDescent="0.25">
      <c r="A153" s="1" t="s">
        <v>1126</v>
      </c>
      <c r="B153" s="57" t="s">
        <v>197</v>
      </c>
      <c r="C153" s="60">
        <v>2017</v>
      </c>
      <c r="D153" s="2">
        <f t="shared" si="21"/>
        <v>3417709.92</v>
      </c>
      <c r="E153" s="3">
        <v>0</v>
      </c>
      <c r="F153" s="26">
        <v>0</v>
      </c>
      <c r="G153" s="3">
        <v>0</v>
      </c>
      <c r="H153" s="3">
        <v>1510</v>
      </c>
      <c r="I153" s="3">
        <v>3417709.92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8.75" customHeight="1" x14ac:dyDescent="0.25">
      <c r="A154" s="1" t="s">
        <v>1127</v>
      </c>
      <c r="B154" s="57" t="s">
        <v>198</v>
      </c>
      <c r="C154" s="1">
        <v>2018</v>
      </c>
      <c r="D154" s="2">
        <f t="shared" si="21"/>
        <v>2702477</v>
      </c>
      <c r="E154" s="3">
        <v>0</v>
      </c>
      <c r="F154" s="26">
        <v>0</v>
      </c>
      <c r="G154" s="3">
        <v>0</v>
      </c>
      <c r="H154" s="3">
        <v>898</v>
      </c>
      <c r="I154" s="3">
        <v>2057144.3200000001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628275.43000000005</v>
      </c>
      <c r="S154" s="3">
        <v>17057.25</v>
      </c>
    </row>
    <row r="155" spans="1:19" ht="18.75" customHeight="1" x14ac:dyDescent="0.25">
      <c r="A155" s="1" t="s">
        <v>1128</v>
      </c>
      <c r="B155" s="11" t="s">
        <v>200</v>
      </c>
      <c r="C155" s="60">
        <v>2017</v>
      </c>
      <c r="D155" s="2">
        <f t="shared" si="21"/>
        <v>4858198.4799999995</v>
      </c>
      <c r="E155" s="3">
        <v>0</v>
      </c>
      <c r="F155" s="26">
        <v>0</v>
      </c>
      <c r="G155" s="3">
        <v>0</v>
      </c>
      <c r="H155" s="3">
        <v>1831</v>
      </c>
      <c r="I155" s="3">
        <v>4302936.59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525261.89</v>
      </c>
      <c r="S155" s="3">
        <v>30000</v>
      </c>
    </row>
    <row r="156" spans="1:19" ht="19.899999999999999" customHeight="1" x14ac:dyDescent="0.25">
      <c r="A156" s="1" t="s">
        <v>1129</v>
      </c>
      <c r="B156" s="11" t="s">
        <v>201</v>
      </c>
      <c r="C156" s="60">
        <v>2017</v>
      </c>
      <c r="D156" s="2">
        <f t="shared" si="21"/>
        <v>785475.55999999994</v>
      </c>
      <c r="E156" s="3">
        <v>0</v>
      </c>
      <c r="F156" s="26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607588.6</v>
      </c>
      <c r="S156" s="3">
        <v>177886.96</v>
      </c>
    </row>
    <row r="157" spans="1:19" ht="19.899999999999999" customHeight="1" x14ac:dyDescent="0.25">
      <c r="A157" s="1" t="s">
        <v>1130</v>
      </c>
      <c r="B157" s="11" t="s">
        <v>463</v>
      </c>
      <c r="C157" s="60"/>
      <c r="D157" s="2">
        <f t="shared" si="21"/>
        <v>3274230.17</v>
      </c>
      <c r="E157" s="3">
        <v>2949201.51</v>
      </c>
      <c r="F157" s="26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325028.65999999997</v>
      </c>
    </row>
    <row r="158" spans="1:19" ht="19.899999999999999" customHeight="1" x14ac:dyDescent="0.25">
      <c r="A158" s="1" t="s">
        <v>1131</v>
      </c>
      <c r="B158" s="11" t="s">
        <v>389</v>
      </c>
      <c r="C158" s="60">
        <v>2017</v>
      </c>
      <c r="D158" s="2">
        <f t="shared" si="21"/>
        <v>17733553.029999997</v>
      </c>
      <c r="E158" s="3">
        <v>0</v>
      </c>
      <c r="F158" s="26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6700</v>
      </c>
      <c r="M158" s="3">
        <v>17453310.379999999</v>
      </c>
      <c r="N158" s="3">
        <v>630.9</v>
      </c>
      <c r="O158" s="3">
        <v>280242.65000000002</v>
      </c>
      <c r="P158" s="3">
        <v>0</v>
      </c>
      <c r="Q158" s="3">
        <v>0</v>
      </c>
      <c r="R158" s="3">
        <v>0</v>
      </c>
      <c r="S158" s="3">
        <v>0</v>
      </c>
    </row>
    <row r="159" spans="1:19" ht="19.899999999999999" customHeight="1" x14ac:dyDescent="0.25">
      <c r="A159" s="1" t="s">
        <v>1132</v>
      </c>
      <c r="B159" s="11" t="s">
        <v>212</v>
      </c>
      <c r="C159" s="60">
        <v>2017</v>
      </c>
      <c r="D159" s="2">
        <f t="shared" si="21"/>
        <v>2455159.2400000002</v>
      </c>
      <c r="E159" s="3">
        <v>0</v>
      </c>
      <c r="F159" s="26">
        <v>0</v>
      </c>
      <c r="G159" s="3">
        <v>0</v>
      </c>
      <c r="H159" s="3">
        <v>975.9</v>
      </c>
      <c r="I159" s="3">
        <v>1932165.56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492993.68</v>
      </c>
      <c r="S159" s="3">
        <v>30000</v>
      </c>
    </row>
    <row r="160" spans="1:19" ht="19.899999999999999" customHeight="1" x14ac:dyDescent="0.25">
      <c r="A160" s="1" t="s">
        <v>1133</v>
      </c>
      <c r="B160" s="11" t="s">
        <v>213</v>
      </c>
      <c r="C160" s="60">
        <v>2017</v>
      </c>
      <c r="D160" s="2">
        <f t="shared" si="21"/>
        <v>2414196.87</v>
      </c>
      <c r="E160" s="3">
        <v>0</v>
      </c>
      <c r="F160" s="26">
        <v>2</v>
      </c>
      <c r="G160" s="3">
        <v>2266951.2400000002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147245.63</v>
      </c>
    </row>
    <row r="161" spans="1:19" ht="19.899999999999999" customHeight="1" x14ac:dyDescent="0.25">
      <c r="A161" s="1" t="s">
        <v>1134</v>
      </c>
      <c r="B161" s="11" t="s">
        <v>464</v>
      </c>
      <c r="C161" s="60">
        <v>2017</v>
      </c>
      <c r="D161" s="2">
        <f t="shared" si="21"/>
        <v>1308027.98</v>
      </c>
      <c r="E161" s="3">
        <v>205746.57</v>
      </c>
      <c r="F161" s="26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281413.67</v>
      </c>
      <c r="S161" s="3">
        <v>820867.74</v>
      </c>
    </row>
    <row r="162" spans="1:19" ht="19.899999999999999" customHeight="1" x14ac:dyDescent="0.25">
      <c r="A162" s="1" t="s">
        <v>1135</v>
      </c>
      <c r="B162" s="11" t="s">
        <v>218</v>
      </c>
      <c r="C162" s="60">
        <v>2017</v>
      </c>
      <c r="D162" s="2">
        <f t="shared" si="21"/>
        <v>4865232.8</v>
      </c>
      <c r="E162" s="3">
        <v>0</v>
      </c>
      <c r="F162" s="26">
        <v>0</v>
      </c>
      <c r="G162" s="3">
        <v>0</v>
      </c>
      <c r="H162" s="3">
        <v>1807.3</v>
      </c>
      <c r="I162" s="3">
        <v>4135232.8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700000</v>
      </c>
      <c r="S162" s="3">
        <v>30000</v>
      </c>
    </row>
    <row r="163" spans="1:19" ht="19.899999999999999" customHeight="1" x14ac:dyDescent="0.25">
      <c r="A163" s="1" t="s">
        <v>1136</v>
      </c>
      <c r="B163" s="11" t="s">
        <v>219</v>
      </c>
      <c r="C163" s="60">
        <v>2017</v>
      </c>
      <c r="D163" s="2">
        <f t="shared" si="21"/>
        <v>2797749.7600000002</v>
      </c>
      <c r="E163" s="3">
        <v>0</v>
      </c>
      <c r="F163" s="26">
        <v>0</v>
      </c>
      <c r="G163" s="3">
        <v>0</v>
      </c>
      <c r="H163" s="3">
        <v>1230</v>
      </c>
      <c r="I163" s="3">
        <v>2525220.89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262528.87</v>
      </c>
      <c r="S163" s="3">
        <v>10000</v>
      </c>
    </row>
    <row r="164" spans="1:19" ht="19.899999999999999" customHeight="1" x14ac:dyDescent="0.25">
      <c r="A164" s="1" t="s">
        <v>1137</v>
      </c>
      <c r="B164" s="11" t="s">
        <v>244</v>
      </c>
      <c r="C164" s="1">
        <v>2019</v>
      </c>
      <c r="D164" s="2">
        <f t="shared" si="21"/>
        <v>8241363.6799999997</v>
      </c>
      <c r="E164" s="3">
        <v>0</v>
      </c>
      <c r="F164" s="26">
        <v>0</v>
      </c>
      <c r="G164" s="3">
        <v>0</v>
      </c>
      <c r="H164" s="3">
        <v>1100</v>
      </c>
      <c r="I164" s="3">
        <v>4142568.15</v>
      </c>
      <c r="J164" s="3">
        <v>0</v>
      </c>
      <c r="K164" s="3">
        <v>0</v>
      </c>
      <c r="L164" s="3">
        <v>1880</v>
      </c>
      <c r="M164" s="3">
        <v>3082313.73</v>
      </c>
      <c r="N164" s="3">
        <v>0</v>
      </c>
      <c r="O164" s="3">
        <v>0</v>
      </c>
      <c r="P164" s="3">
        <v>355080.34</v>
      </c>
      <c r="Q164" s="3">
        <v>0</v>
      </c>
      <c r="R164" s="3">
        <v>604839.19999999995</v>
      </c>
      <c r="S164" s="3">
        <v>56562.26</v>
      </c>
    </row>
    <row r="165" spans="1:19" ht="19.899999999999999" customHeight="1" x14ac:dyDescent="0.25">
      <c r="A165" s="1" t="s">
        <v>1138</v>
      </c>
      <c r="B165" s="11" t="s">
        <v>226</v>
      </c>
      <c r="C165" s="60">
        <v>2017</v>
      </c>
      <c r="D165" s="2">
        <f t="shared" si="21"/>
        <v>1737351.02</v>
      </c>
      <c r="E165" s="3">
        <v>0</v>
      </c>
      <c r="F165" s="26">
        <v>0</v>
      </c>
      <c r="G165" s="3">
        <v>0</v>
      </c>
      <c r="H165" s="3">
        <v>879.5</v>
      </c>
      <c r="I165" s="3">
        <v>1197704.6399999999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509646.38</v>
      </c>
      <c r="S165" s="3">
        <v>30000</v>
      </c>
    </row>
    <row r="166" spans="1:19" ht="19.899999999999999" customHeight="1" x14ac:dyDescent="0.25">
      <c r="A166" s="1" t="s">
        <v>1139</v>
      </c>
      <c r="B166" s="11" t="s">
        <v>227</v>
      </c>
      <c r="C166" s="60">
        <v>2017</v>
      </c>
      <c r="D166" s="2">
        <f t="shared" si="21"/>
        <v>1498974.67</v>
      </c>
      <c r="E166" s="3">
        <v>0</v>
      </c>
      <c r="F166" s="26">
        <v>0</v>
      </c>
      <c r="G166" s="3">
        <v>0</v>
      </c>
      <c r="H166" s="3">
        <v>468.3</v>
      </c>
      <c r="I166" s="3">
        <v>1025312.1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443662.57</v>
      </c>
      <c r="S166" s="3">
        <v>30000</v>
      </c>
    </row>
    <row r="167" spans="1:19" ht="19.899999999999999" customHeight="1" x14ac:dyDescent="0.25">
      <c r="A167" s="1" t="s">
        <v>1140</v>
      </c>
      <c r="B167" s="11" t="s">
        <v>233</v>
      </c>
      <c r="C167" s="60">
        <v>2017</v>
      </c>
      <c r="D167" s="2">
        <f t="shared" si="21"/>
        <v>1789876.28</v>
      </c>
      <c r="E167" s="3">
        <v>0</v>
      </c>
      <c r="F167" s="26">
        <v>0</v>
      </c>
      <c r="G167" s="3">
        <v>0</v>
      </c>
      <c r="H167" s="3">
        <v>595</v>
      </c>
      <c r="I167" s="3">
        <v>1273664.99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486211.29</v>
      </c>
      <c r="S167" s="3">
        <v>30000</v>
      </c>
    </row>
    <row r="168" spans="1:19" ht="19.899999999999999" customHeight="1" x14ac:dyDescent="0.25">
      <c r="A168" s="1" t="s">
        <v>1141</v>
      </c>
      <c r="B168" s="11" t="s">
        <v>238</v>
      </c>
      <c r="C168" s="60">
        <v>2017</v>
      </c>
      <c r="D168" s="2">
        <f t="shared" si="21"/>
        <v>2276694.91</v>
      </c>
      <c r="E168" s="3">
        <v>0</v>
      </c>
      <c r="F168" s="26">
        <v>0</v>
      </c>
      <c r="G168" s="3">
        <v>0</v>
      </c>
      <c r="H168" s="3">
        <v>916.6</v>
      </c>
      <c r="I168" s="3">
        <v>1652722.57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604006.71</v>
      </c>
      <c r="S168" s="3">
        <v>19965.63</v>
      </c>
    </row>
    <row r="169" spans="1:19" ht="19.899999999999999" customHeight="1" x14ac:dyDescent="0.25">
      <c r="A169" s="1" t="s">
        <v>1142</v>
      </c>
      <c r="B169" s="11" t="s">
        <v>382</v>
      </c>
      <c r="C169" s="60">
        <v>2017</v>
      </c>
      <c r="D169" s="2">
        <f t="shared" si="21"/>
        <v>1579582.01</v>
      </c>
      <c r="E169" s="3">
        <v>0</v>
      </c>
      <c r="F169" s="26">
        <v>0</v>
      </c>
      <c r="G169" s="3">
        <v>0</v>
      </c>
      <c r="H169" s="3">
        <v>1012.4</v>
      </c>
      <c r="I169" s="3">
        <v>1579582.01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</row>
    <row r="170" spans="1:19" ht="19.899999999999999" customHeight="1" x14ac:dyDescent="0.25">
      <c r="A170" s="1" t="s">
        <v>1143</v>
      </c>
      <c r="B170" s="11" t="s">
        <v>465</v>
      </c>
      <c r="C170" s="60">
        <v>2017</v>
      </c>
      <c r="D170" s="2">
        <f t="shared" si="21"/>
        <v>1472217.13</v>
      </c>
      <c r="E170" s="3">
        <v>1198145.69</v>
      </c>
      <c r="F170" s="26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274071.44</v>
      </c>
    </row>
    <row r="171" spans="1:19" ht="19.899999999999999" customHeight="1" x14ac:dyDescent="0.25">
      <c r="A171" s="1" t="s">
        <v>1144</v>
      </c>
      <c r="B171" s="11" t="s">
        <v>255</v>
      </c>
      <c r="C171" s="60">
        <v>2017</v>
      </c>
      <c r="D171" s="2">
        <f t="shared" si="21"/>
        <v>87581.37</v>
      </c>
      <c r="E171" s="3">
        <v>0</v>
      </c>
      <c r="F171" s="26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77581.37</v>
      </c>
      <c r="S171" s="3">
        <v>10000</v>
      </c>
    </row>
    <row r="172" spans="1:19" ht="19.899999999999999" customHeight="1" x14ac:dyDescent="0.25">
      <c r="A172" s="1" t="s">
        <v>1145</v>
      </c>
      <c r="B172" s="11" t="s">
        <v>256</v>
      </c>
      <c r="C172" s="60">
        <v>2017</v>
      </c>
      <c r="D172" s="2">
        <f t="shared" si="21"/>
        <v>3498834.56</v>
      </c>
      <c r="E172" s="3">
        <v>0</v>
      </c>
      <c r="F172" s="26">
        <v>0</v>
      </c>
      <c r="G172" s="3">
        <v>0</v>
      </c>
      <c r="H172" s="3">
        <v>1740</v>
      </c>
      <c r="I172" s="3">
        <v>3156687.37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322147.19</v>
      </c>
      <c r="S172" s="3">
        <v>20000</v>
      </c>
    </row>
    <row r="173" spans="1:19" ht="19.899999999999999" customHeight="1" x14ac:dyDescent="0.25">
      <c r="A173" s="1" t="s">
        <v>1146</v>
      </c>
      <c r="B173" s="11" t="s">
        <v>257</v>
      </c>
      <c r="C173" s="60">
        <v>2017</v>
      </c>
      <c r="D173" s="2">
        <f t="shared" si="21"/>
        <v>913752.39</v>
      </c>
      <c r="E173" s="3">
        <v>0</v>
      </c>
      <c r="F173" s="26">
        <v>0</v>
      </c>
      <c r="G173" s="3">
        <v>0</v>
      </c>
      <c r="H173" s="3">
        <v>285</v>
      </c>
      <c r="I173" s="3">
        <v>913752.39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ht="19.899999999999999" customHeight="1" x14ac:dyDescent="0.25">
      <c r="A174" s="1" t="s">
        <v>1147</v>
      </c>
      <c r="B174" s="11" t="s">
        <v>266</v>
      </c>
      <c r="C174" s="60">
        <v>2017</v>
      </c>
      <c r="D174" s="2">
        <f t="shared" si="21"/>
        <v>2164181.58</v>
      </c>
      <c r="E174" s="3">
        <v>0</v>
      </c>
      <c r="F174" s="26">
        <v>1</v>
      </c>
      <c r="G174" s="3">
        <v>1108131.72</v>
      </c>
      <c r="H174" s="3">
        <v>692.4</v>
      </c>
      <c r="I174" s="3">
        <v>978042.13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78007.73</v>
      </c>
    </row>
    <row r="175" spans="1:19" ht="19.899999999999999" customHeight="1" x14ac:dyDescent="0.25">
      <c r="A175" s="1" t="s">
        <v>1148</v>
      </c>
      <c r="B175" s="11" t="s">
        <v>939</v>
      </c>
      <c r="C175" s="60">
        <v>2017</v>
      </c>
      <c r="D175" s="2">
        <f t="shared" si="21"/>
        <v>3409965.42</v>
      </c>
      <c r="E175" s="3">
        <v>0</v>
      </c>
      <c r="F175" s="26">
        <v>1</v>
      </c>
      <c r="G175" s="3">
        <v>2021170.03</v>
      </c>
      <c r="H175" s="3">
        <v>351</v>
      </c>
      <c r="I175" s="3">
        <v>748281.72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560128.25</v>
      </c>
      <c r="S175" s="3">
        <v>80385.42</v>
      </c>
    </row>
    <row r="176" spans="1:19" ht="19.899999999999999" customHeight="1" x14ac:dyDescent="0.25">
      <c r="A176" s="1" t="s">
        <v>1149</v>
      </c>
      <c r="B176" s="11" t="s">
        <v>940</v>
      </c>
      <c r="C176" s="60">
        <v>2017</v>
      </c>
      <c r="D176" s="2">
        <f t="shared" si="21"/>
        <v>1247807.45</v>
      </c>
      <c r="E176" s="3">
        <v>1204622.02</v>
      </c>
      <c r="F176" s="26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43185.43</v>
      </c>
    </row>
    <row r="177" spans="1:19" ht="19.899999999999999" customHeight="1" x14ac:dyDescent="0.25">
      <c r="A177" s="1" t="s">
        <v>1150</v>
      </c>
      <c r="B177" s="11" t="s">
        <v>941</v>
      </c>
      <c r="C177" s="60">
        <v>2017</v>
      </c>
      <c r="D177" s="2">
        <f t="shared" si="21"/>
        <v>4113909.89</v>
      </c>
      <c r="E177" s="3">
        <v>4007213.92</v>
      </c>
      <c r="F177" s="26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106695.97</v>
      </c>
    </row>
    <row r="178" spans="1:19" ht="19.899999999999999" customHeight="1" x14ac:dyDescent="0.25">
      <c r="A178" s="1" t="s">
        <v>1151</v>
      </c>
      <c r="B178" s="11" t="s">
        <v>942</v>
      </c>
      <c r="C178" s="60">
        <v>2017</v>
      </c>
      <c r="D178" s="2">
        <f t="shared" si="21"/>
        <v>1785858.61</v>
      </c>
      <c r="E178" s="3">
        <v>1310509.32</v>
      </c>
      <c r="F178" s="26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402709.04</v>
      </c>
      <c r="S178" s="3">
        <v>72640.25</v>
      </c>
    </row>
    <row r="179" spans="1:19" ht="19.899999999999999" customHeight="1" x14ac:dyDescent="0.25">
      <c r="A179" s="1" t="s">
        <v>1152</v>
      </c>
      <c r="B179" s="11" t="s">
        <v>943</v>
      </c>
      <c r="C179" s="60">
        <v>2017</v>
      </c>
      <c r="D179" s="2">
        <f t="shared" ref="D179" si="22">SUM(E179,G179,I179,K179,M179,O179,P179,Q179,R179,S179)</f>
        <v>1766147.67</v>
      </c>
      <c r="E179" s="3">
        <v>1715888.74</v>
      </c>
      <c r="F179" s="26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50258.93</v>
      </c>
    </row>
    <row r="180" spans="1:19" ht="40.15" customHeight="1" x14ac:dyDescent="0.25">
      <c r="A180" s="69" t="s">
        <v>405</v>
      </c>
      <c r="B180" s="87"/>
      <c r="C180" s="56"/>
      <c r="D180" s="6">
        <f t="shared" ref="D180:S180" si="23">SUM(D181:D185)</f>
        <v>9491304.6100000013</v>
      </c>
      <c r="E180" s="6">
        <f t="shared" si="23"/>
        <v>0</v>
      </c>
      <c r="F180" s="33">
        <f t="shared" si="23"/>
        <v>0</v>
      </c>
      <c r="G180" s="6">
        <f t="shared" si="23"/>
        <v>0</v>
      </c>
      <c r="H180" s="6">
        <f t="shared" si="23"/>
        <v>3742.7</v>
      </c>
      <c r="I180" s="6">
        <f t="shared" si="23"/>
        <v>9142541.2999999989</v>
      </c>
      <c r="J180" s="6">
        <f t="shared" si="23"/>
        <v>0</v>
      </c>
      <c r="K180" s="6">
        <f t="shared" si="23"/>
        <v>0</v>
      </c>
      <c r="L180" s="6">
        <f t="shared" si="23"/>
        <v>0</v>
      </c>
      <c r="M180" s="6">
        <f t="shared" si="23"/>
        <v>0</v>
      </c>
      <c r="N180" s="6">
        <f t="shared" si="23"/>
        <v>0</v>
      </c>
      <c r="O180" s="6">
        <f t="shared" si="23"/>
        <v>0</v>
      </c>
      <c r="P180" s="6">
        <f t="shared" si="23"/>
        <v>0</v>
      </c>
      <c r="Q180" s="6">
        <f t="shared" si="23"/>
        <v>0</v>
      </c>
      <c r="R180" s="6">
        <f t="shared" si="23"/>
        <v>323999.77</v>
      </c>
      <c r="S180" s="6">
        <f t="shared" si="23"/>
        <v>24763.54</v>
      </c>
    </row>
    <row r="181" spans="1:19" ht="19.899999999999999" customHeight="1" x14ac:dyDescent="0.25">
      <c r="A181" s="1" t="s">
        <v>1153</v>
      </c>
      <c r="B181" s="57" t="s">
        <v>274</v>
      </c>
      <c r="C181" s="60">
        <v>2017</v>
      </c>
      <c r="D181" s="2">
        <f>SUM(E181,G181,I181,K181,M181,O181,P181,Q181,R181,S181)</f>
        <v>1851004.66</v>
      </c>
      <c r="E181" s="3">
        <v>0</v>
      </c>
      <c r="F181" s="26">
        <v>0</v>
      </c>
      <c r="G181" s="3">
        <v>0</v>
      </c>
      <c r="H181" s="7">
        <v>636.70000000000005</v>
      </c>
      <c r="I181" s="7">
        <v>1851004.66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</row>
    <row r="182" spans="1:19" ht="19.899999999999999" customHeight="1" x14ac:dyDescent="0.25">
      <c r="A182" s="1" t="s">
        <v>1154</v>
      </c>
      <c r="B182" s="57" t="s">
        <v>275</v>
      </c>
      <c r="C182" s="60">
        <v>2017</v>
      </c>
      <c r="D182" s="2">
        <f>SUM(E182,G182,I182,K182,M182,O182,P182,Q182,R182,S182)</f>
        <v>4827035.1900000004</v>
      </c>
      <c r="E182" s="3">
        <v>0</v>
      </c>
      <c r="F182" s="26">
        <v>0</v>
      </c>
      <c r="G182" s="3">
        <v>0</v>
      </c>
      <c r="H182" s="7">
        <v>1079</v>
      </c>
      <c r="I182" s="7">
        <v>4478271.88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323999.77</v>
      </c>
      <c r="S182" s="3">
        <v>24763.54</v>
      </c>
    </row>
    <row r="183" spans="1:19" ht="19.899999999999999" customHeight="1" x14ac:dyDescent="0.25">
      <c r="A183" s="1" t="s">
        <v>1155</v>
      </c>
      <c r="B183" s="57" t="s">
        <v>276</v>
      </c>
      <c r="C183" s="60">
        <v>2017</v>
      </c>
      <c r="D183" s="2">
        <f>SUM(E183,G183,I183,K183,M183,O183,P183,Q183,R183,S183)</f>
        <v>943472.14</v>
      </c>
      <c r="E183" s="3">
        <v>0</v>
      </c>
      <c r="F183" s="26">
        <v>0</v>
      </c>
      <c r="G183" s="3">
        <v>0</v>
      </c>
      <c r="H183" s="7">
        <v>674</v>
      </c>
      <c r="I183" s="7">
        <v>943472.14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</row>
    <row r="184" spans="1:19" ht="19.899999999999999" customHeight="1" x14ac:dyDescent="0.25">
      <c r="A184" s="1" t="s">
        <v>1156</v>
      </c>
      <c r="B184" s="57" t="s">
        <v>277</v>
      </c>
      <c r="C184" s="60">
        <v>2017</v>
      </c>
      <c r="D184" s="2">
        <f>SUM(E184,G184,I184,K184,M184,O184,P184,Q184,R184,S184)</f>
        <v>925674.3</v>
      </c>
      <c r="E184" s="3">
        <v>0</v>
      </c>
      <c r="F184" s="26">
        <v>0</v>
      </c>
      <c r="G184" s="3">
        <v>0</v>
      </c>
      <c r="H184" s="7">
        <v>671</v>
      </c>
      <c r="I184" s="7">
        <v>925674.3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ht="19.899999999999999" customHeight="1" x14ac:dyDescent="0.25">
      <c r="A185" s="1" t="s">
        <v>1157</v>
      </c>
      <c r="B185" s="57" t="s">
        <v>278</v>
      </c>
      <c r="C185" s="60">
        <v>2017</v>
      </c>
      <c r="D185" s="2">
        <f>SUM(E185,G185,I185,K185,M185,O185,P185,Q185,R185,S185)</f>
        <v>944118.32</v>
      </c>
      <c r="E185" s="3">
        <v>0</v>
      </c>
      <c r="F185" s="26">
        <v>0</v>
      </c>
      <c r="G185" s="3">
        <v>0</v>
      </c>
      <c r="H185" s="7">
        <v>682</v>
      </c>
      <c r="I185" s="7">
        <v>944118.32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</row>
    <row r="186" spans="1:19" ht="40.15" customHeight="1" x14ac:dyDescent="0.25">
      <c r="A186" s="69" t="s">
        <v>406</v>
      </c>
      <c r="B186" s="88"/>
      <c r="C186" s="31"/>
      <c r="D186" s="6">
        <f t="shared" ref="D186:S186" si="24">SUM(D187:D201)</f>
        <v>17999535.200000003</v>
      </c>
      <c r="E186" s="6">
        <f t="shared" si="24"/>
        <v>0</v>
      </c>
      <c r="F186" s="33">
        <f t="shared" si="24"/>
        <v>0</v>
      </c>
      <c r="G186" s="6">
        <f t="shared" si="24"/>
        <v>0</v>
      </c>
      <c r="H186" s="6">
        <f t="shared" si="24"/>
        <v>6186.9000000000005</v>
      </c>
      <c r="I186" s="6">
        <f t="shared" si="24"/>
        <v>13051098.389999999</v>
      </c>
      <c r="J186" s="6">
        <f t="shared" si="24"/>
        <v>0</v>
      </c>
      <c r="K186" s="6">
        <f t="shared" si="24"/>
        <v>0</v>
      </c>
      <c r="L186" s="6">
        <f t="shared" si="24"/>
        <v>0</v>
      </c>
      <c r="M186" s="6">
        <f t="shared" si="24"/>
        <v>0</v>
      </c>
      <c r="N186" s="6">
        <f t="shared" si="24"/>
        <v>0</v>
      </c>
      <c r="O186" s="6">
        <f t="shared" si="24"/>
        <v>0</v>
      </c>
      <c r="P186" s="6">
        <f t="shared" si="24"/>
        <v>0</v>
      </c>
      <c r="Q186" s="6">
        <f t="shared" si="24"/>
        <v>0</v>
      </c>
      <c r="R186" s="6">
        <f t="shared" si="24"/>
        <v>4481311.1500000004</v>
      </c>
      <c r="S186" s="6">
        <f t="shared" si="24"/>
        <v>467125.66000000003</v>
      </c>
    </row>
    <row r="187" spans="1:19" ht="19.899999999999999" customHeight="1" x14ac:dyDescent="0.25">
      <c r="A187" s="1" t="s">
        <v>1158</v>
      </c>
      <c r="B187" s="57" t="s">
        <v>293</v>
      </c>
      <c r="C187" s="60">
        <v>2017</v>
      </c>
      <c r="D187" s="2">
        <f t="shared" ref="D187:D201" si="25">SUM(E187,G187,I187,K187,M187,O187,P187,Q187,R187,S187)</f>
        <v>1216424.96</v>
      </c>
      <c r="E187" s="3">
        <v>0</v>
      </c>
      <c r="F187" s="26">
        <v>0</v>
      </c>
      <c r="G187" s="3">
        <v>0</v>
      </c>
      <c r="H187" s="3">
        <v>711</v>
      </c>
      <c r="I187" s="3">
        <v>1202435.27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13989.69</v>
      </c>
    </row>
    <row r="188" spans="1:19" ht="19.899999999999999" customHeight="1" x14ac:dyDescent="0.25">
      <c r="A188" s="1" t="s">
        <v>1159</v>
      </c>
      <c r="B188" s="57" t="s">
        <v>294</v>
      </c>
      <c r="C188" s="60">
        <v>2017</v>
      </c>
      <c r="D188" s="2">
        <f t="shared" si="25"/>
        <v>1016461.94</v>
      </c>
      <c r="E188" s="3">
        <v>0</v>
      </c>
      <c r="F188" s="26">
        <v>0</v>
      </c>
      <c r="G188" s="3">
        <v>0</v>
      </c>
      <c r="H188" s="3">
        <v>309</v>
      </c>
      <c r="I188" s="3">
        <v>552682.62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421528.38</v>
      </c>
      <c r="S188" s="3">
        <v>42250.94</v>
      </c>
    </row>
    <row r="189" spans="1:19" ht="19.899999999999999" customHeight="1" x14ac:dyDescent="0.25">
      <c r="A189" s="1" t="s">
        <v>1160</v>
      </c>
      <c r="B189" s="57" t="s">
        <v>295</v>
      </c>
      <c r="C189" s="60">
        <v>2017</v>
      </c>
      <c r="D189" s="2">
        <f t="shared" si="25"/>
        <v>1217444.3</v>
      </c>
      <c r="E189" s="3">
        <v>0</v>
      </c>
      <c r="F189" s="26">
        <v>0</v>
      </c>
      <c r="G189" s="3">
        <v>0</v>
      </c>
      <c r="H189" s="3">
        <v>419</v>
      </c>
      <c r="I189" s="3">
        <v>761574.76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414632.4</v>
      </c>
      <c r="S189" s="3">
        <v>41237.14</v>
      </c>
    </row>
    <row r="190" spans="1:19" ht="19.899999999999999" customHeight="1" x14ac:dyDescent="0.25">
      <c r="A190" s="1" t="s">
        <v>1161</v>
      </c>
      <c r="B190" s="57" t="s">
        <v>296</v>
      </c>
      <c r="C190" s="60">
        <v>2017</v>
      </c>
      <c r="D190" s="2">
        <f t="shared" si="25"/>
        <v>997952.98</v>
      </c>
      <c r="E190" s="3">
        <v>0</v>
      </c>
      <c r="F190" s="26">
        <v>0</v>
      </c>
      <c r="G190" s="3">
        <v>0</v>
      </c>
      <c r="H190" s="3">
        <v>309</v>
      </c>
      <c r="I190" s="3">
        <v>544946.52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411016.01</v>
      </c>
      <c r="S190" s="3">
        <v>41990.45</v>
      </c>
    </row>
    <row r="191" spans="1:19" ht="19.899999999999999" customHeight="1" x14ac:dyDescent="0.25">
      <c r="A191" s="1" t="s">
        <v>1162</v>
      </c>
      <c r="B191" s="57" t="s">
        <v>297</v>
      </c>
      <c r="C191" s="60">
        <v>2017</v>
      </c>
      <c r="D191" s="2">
        <f t="shared" si="25"/>
        <v>2206167.2599999998</v>
      </c>
      <c r="E191" s="3">
        <v>0</v>
      </c>
      <c r="F191" s="26">
        <v>0</v>
      </c>
      <c r="G191" s="3">
        <v>0</v>
      </c>
      <c r="H191" s="3">
        <v>433.9</v>
      </c>
      <c r="I191" s="3">
        <v>1771026.65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404976.17</v>
      </c>
      <c r="S191" s="3">
        <v>30164.44</v>
      </c>
    </row>
    <row r="192" spans="1:19" ht="19.899999999999999" customHeight="1" x14ac:dyDescent="0.25">
      <c r="A192" s="1" t="s">
        <v>1163</v>
      </c>
      <c r="B192" s="57" t="s">
        <v>298</v>
      </c>
      <c r="C192" s="60">
        <v>2017</v>
      </c>
      <c r="D192" s="2">
        <f t="shared" si="25"/>
        <v>1151904.29</v>
      </c>
      <c r="E192" s="3">
        <v>0</v>
      </c>
      <c r="F192" s="26">
        <v>0</v>
      </c>
      <c r="G192" s="3">
        <v>0</v>
      </c>
      <c r="H192" s="3">
        <v>362</v>
      </c>
      <c r="I192" s="3">
        <v>708209.43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403110.2</v>
      </c>
      <c r="S192" s="3">
        <v>40584.660000000003</v>
      </c>
    </row>
    <row r="193" spans="1:19" ht="19.899999999999999" customHeight="1" x14ac:dyDescent="0.25">
      <c r="A193" s="1" t="s">
        <v>1164</v>
      </c>
      <c r="B193" s="57" t="s">
        <v>299</v>
      </c>
      <c r="C193" s="60">
        <v>2017</v>
      </c>
      <c r="D193" s="2">
        <f t="shared" si="25"/>
        <v>1526236.29</v>
      </c>
      <c r="E193" s="3">
        <v>0</v>
      </c>
      <c r="F193" s="26">
        <v>0</v>
      </c>
      <c r="G193" s="3">
        <v>0</v>
      </c>
      <c r="H193" s="3">
        <v>446.3</v>
      </c>
      <c r="I193" s="3">
        <v>1526236.29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</row>
    <row r="194" spans="1:19" ht="19.899999999999999" customHeight="1" x14ac:dyDescent="0.25">
      <c r="A194" s="1" t="s">
        <v>1165</v>
      </c>
      <c r="B194" s="57" t="s">
        <v>300</v>
      </c>
      <c r="C194" s="60">
        <v>2017</v>
      </c>
      <c r="D194" s="2">
        <f t="shared" si="25"/>
        <v>1138731.96</v>
      </c>
      <c r="E194" s="3">
        <v>0</v>
      </c>
      <c r="F194" s="26">
        <v>0</v>
      </c>
      <c r="G194" s="3">
        <v>0</v>
      </c>
      <c r="H194" s="3">
        <v>362</v>
      </c>
      <c r="I194" s="3">
        <v>696504.04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401821.93</v>
      </c>
      <c r="S194" s="3">
        <v>40405.99</v>
      </c>
    </row>
    <row r="195" spans="1:19" ht="19.899999999999999" customHeight="1" x14ac:dyDescent="0.25">
      <c r="A195" s="1" t="s">
        <v>1166</v>
      </c>
      <c r="B195" s="57" t="s">
        <v>301</v>
      </c>
      <c r="C195" s="60">
        <v>2017</v>
      </c>
      <c r="D195" s="2">
        <f t="shared" si="25"/>
        <v>1215818.9700000002</v>
      </c>
      <c r="E195" s="3">
        <v>0</v>
      </c>
      <c r="F195" s="26">
        <v>0</v>
      </c>
      <c r="G195" s="3">
        <v>0</v>
      </c>
      <c r="H195" s="3">
        <v>426</v>
      </c>
      <c r="I195" s="3">
        <v>722279.03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452248.86</v>
      </c>
      <c r="S195" s="3">
        <v>41291.08</v>
      </c>
    </row>
    <row r="196" spans="1:19" ht="19.899999999999999" customHeight="1" x14ac:dyDescent="0.25">
      <c r="A196" s="1" t="s">
        <v>1167</v>
      </c>
      <c r="B196" s="57" t="s">
        <v>302</v>
      </c>
      <c r="C196" s="60">
        <v>2017</v>
      </c>
      <c r="D196" s="2">
        <f t="shared" si="25"/>
        <v>1080877.3999999999</v>
      </c>
      <c r="E196" s="3">
        <v>0</v>
      </c>
      <c r="F196" s="26">
        <v>0</v>
      </c>
      <c r="G196" s="3">
        <v>0</v>
      </c>
      <c r="H196" s="3">
        <v>505</v>
      </c>
      <c r="I196" s="3">
        <v>585743.43999999994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452788.31</v>
      </c>
      <c r="S196" s="3">
        <v>42345.65</v>
      </c>
    </row>
    <row r="197" spans="1:19" ht="19.899999999999999" customHeight="1" x14ac:dyDescent="0.25">
      <c r="A197" s="1" t="s">
        <v>1168</v>
      </c>
      <c r="B197" s="57" t="s">
        <v>303</v>
      </c>
      <c r="C197" s="60">
        <v>2017</v>
      </c>
      <c r="D197" s="2">
        <f t="shared" si="25"/>
        <v>1963267.87</v>
      </c>
      <c r="E197" s="3">
        <v>0</v>
      </c>
      <c r="F197" s="26">
        <v>0</v>
      </c>
      <c r="G197" s="3">
        <v>0</v>
      </c>
      <c r="H197" s="3">
        <v>427</v>
      </c>
      <c r="I197" s="3">
        <v>1484002.3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449101.13</v>
      </c>
      <c r="S197" s="3">
        <v>30164.44</v>
      </c>
    </row>
    <row r="198" spans="1:19" ht="19.899999999999999" customHeight="1" x14ac:dyDescent="0.25">
      <c r="A198" s="1" t="s">
        <v>1169</v>
      </c>
      <c r="B198" s="57" t="s">
        <v>304</v>
      </c>
      <c r="C198" s="60">
        <v>2017</v>
      </c>
      <c r="D198" s="2">
        <f t="shared" si="25"/>
        <v>856140.18</v>
      </c>
      <c r="E198" s="3">
        <v>0</v>
      </c>
      <c r="F198" s="26">
        <v>0</v>
      </c>
      <c r="G198" s="3">
        <v>0</v>
      </c>
      <c r="H198" s="3">
        <v>549.70000000000005</v>
      </c>
      <c r="I198" s="3">
        <v>842098.78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14041.4</v>
      </c>
    </row>
    <row r="199" spans="1:19" ht="19.899999999999999" customHeight="1" x14ac:dyDescent="0.25">
      <c r="A199" s="1" t="s">
        <v>1170</v>
      </c>
      <c r="B199" s="57" t="s">
        <v>305</v>
      </c>
      <c r="C199" s="60">
        <v>2017</v>
      </c>
      <c r="D199" s="2">
        <f t="shared" si="25"/>
        <v>1018668.1900000001</v>
      </c>
      <c r="E199" s="3">
        <v>0</v>
      </c>
      <c r="F199" s="26">
        <v>0</v>
      </c>
      <c r="G199" s="3">
        <v>0</v>
      </c>
      <c r="H199" s="3">
        <v>309</v>
      </c>
      <c r="I199" s="3">
        <v>562686.63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413115.03</v>
      </c>
      <c r="S199" s="3">
        <v>42866.53</v>
      </c>
    </row>
    <row r="200" spans="1:19" ht="19.899999999999999" customHeight="1" x14ac:dyDescent="0.25">
      <c r="A200" s="1" t="s">
        <v>1171</v>
      </c>
      <c r="B200" s="57" t="s">
        <v>306</v>
      </c>
      <c r="C200" s="60">
        <v>2017</v>
      </c>
      <c r="D200" s="2">
        <f t="shared" si="25"/>
        <v>556655.5</v>
      </c>
      <c r="E200" s="3">
        <v>0</v>
      </c>
      <c r="F200" s="26">
        <v>0</v>
      </c>
      <c r="G200" s="3">
        <v>0</v>
      </c>
      <c r="H200" s="3">
        <v>309</v>
      </c>
      <c r="I200" s="3">
        <v>542849.18000000005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13806.32</v>
      </c>
    </row>
    <row r="201" spans="1:19" ht="19.899999999999999" customHeight="1" x14ac:dyDescent="0.25">
      <c r="A201" s="1" t="s">
        <v>1172</v>
      </c>
      <c r="B201" s="57" t="s">
        <v>307</v>
      </c>
      <c r="C201" s="60">
        <v>2017</v>
      </c>
      <c r="D201" s="2">
        <f t="shared" si="25"/>
        <v>836783.11</v>
      </c>
      <c r="E201" s="3">
        <v>0</v>
      </c>
      <c r="F201" s="26">
        <v>0</v>
      </c>
      <c r="G201" s="3">
        <v>0</v>
      </c>
      <c r="H201" s="3">
        <v>309</v>
      </c>
      <c r="I201" s="3">
        <v>547823.44999999995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256972.73</v>
      </c>
      <c r="S201" s="3">
        <v>31986.93</v>
      </c>
    </row>
    <row r="202" spans="1:19" ht="40.15" customHeight="1" x14ac:dyDescent="0.25">
      <c r="A202" s="69" t="s">
        <v>407</v>
      </c>
      <c r="B202" s="88"/>
      <c r="C202" s="56"/>
      <c r="D202" s="6">
        <f t="shared" ref="D202:S202" si="26">SUM(D203:D207)</f>
        <v>11662472.530000001</v>
      </c>
      <c r="E202" s="6">
        <f t="shared" si="26"/>
        <v>0</v>
      </c>
      <c r="F202" s="33">
        <f t="shared" si="26"/>
        <v>0</v>
      </c>
      <c r="G202" s="6">
        <f t="shared" si="26"/>
        <v>0</v>
      </c>
      <c r="H202" s="6">
        <f t="shared" si="26"/>
        <v>4921</v>
      </c>
      <c r="I202" s="6">
        <f t="shared" si="26"/>
        <v>9675911.5600000005</v>
      </c>
      <c r="J202" s="6">
        <f t="shared" si="26"/>
        <v>0</v>
      </c>
      <c r="K202" s="6">
        <f t="shared" si="26"/>
        <v>0</v>
      </c>
      <c r="L202" s="6">
        <f t="shared" si="26"/>
        <v>0</v>
      </c>
      <c r="M202" s="6">
        <f t="shared" si="26"/>
        <v>0</v>
      </c>
      <c r="N202" s="6">
        <f t="shared" si="26"/>
        <v>0</v>
      </c>
      <c r="O202" s="6">
        <f t="shared" si="26"/>
        <v>0</v>
      </c>
      <c r="P202" s="6">
        <f t="shared" si="26"/>
        <v>0</v>
      </c>
      <c r="Q202" s="6">
        <f t="shared" si="26"/>
        <v>0</v>
      </c>
      <c r="R202" s="6">
        <f t="shared" si="26"/>
        <v>1743373.1099999999</v>
      </c>
      <c r="S202" s="6">
        <f t="shared" si="26"/>
        <v>243187.86</v>
      </c>
    </row>
    <row r="203" spans="1:19" ht="19.899999999999999" customHeight="1" x14ac:dyDescent="0.25">
      <c r="A203" s="1" t="s">
        <v>1173</v>
      </c>
      <c r="B203" s="57" t="s">
        <v>308</v>
      </c>
      <c r="C203" s="60">
        <v>2017</v>
      </c>
      <c r="D203" s="2">
        <f>SUM(E203,G203,I203,K203,M203,O203,P203,Q203,R203,S203)</f>
        <v>2268966.5100000002</v>
      </c>
      <c r="E203" s="3">
        <v>0</v>
      </c>
      <c r="F203" s="26">
        <v>0</v>
      </c>
      <c r="G203" s="3">
        <v>0</v>
      </c>
      <c r="H203" s="7">
        <v>1034</v>
      </c>
      <c r="I203" s="7">
        <v>1779257.32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433299.92</v>
      </c>
      <c r="S203" s="3">
        <v>56409.27</v>
      </c>
    </row>
    <row r="204" spans="1:19" ht="19.899999999999999" customHeight="1" x14ac:dyDescent="0.25">
      <c r="A204" s="1" t="s">
        <v>1174</v>
      </c>
      <c r="B204" s="57" t="s">
        <v>309</v>
      </c>
      <c r="C204" s="60">
        <v>2017</v>
      </c>
      <c r="D204" s="2">
        <f>SUM(E204,G204,I204,K204,M204,O204,P204,Q204,R204,S204)</f>
        <v>2424389.48</v>
      </c>
      <c r="E204" s="3">
        <v>0</v>
      </c>
      <c r="F204" s="26">
        <v>0</v>
      </c>
      <c r="G204" s="3">
        <v>0</v>
      </c>
      <c r="H204" s="7">
        <v>1051</v>
      </c>
      <c r="I204" s="7">
        <v>1931342.26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436063.83</v>
      </c>
      <c r="S204" s="3">
        <v>56983.39</v>
      </c>
    </row>
    <row r="205" spans="1:19" ht="19.899999999999999" customHeight="1" x14ac:dyDescent="0.25">
      <c r="A205" s="1" t="s">
        <v>1175</v>
      </c>
      <c r="B205" s="57" t="s">
        <v>310</v>
      </c>
      <c r="C205" s="60">
        <v>2017</v>
      </c>
      <c r="D205" s="2">
        <f>SUM(E205,G205,I205,K205,M205,O205,P205,Q205,R205,S205)</f>
        <v>2887027.2</v>
      </c>
      <c r="E205" s="3">
        <v>0</v>
      </c>
      <c r="F205" s="26">
        <v>0</v>
      </c>
      <c r="G205" s="3">
        <v>0</v>
      </c>
      <c r="H205" s="7">
        <v>1124</v>
      </c>
      <c r="I205" s="7">
        <v>2395800.2200000002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432960.45</v>
      </c>
      <c r="S205" s="3">
        <v>58266.53</v>
      </c>
    </row>
    <row r="206" spans="1:19" ht="19.899999999999999" customHeight="1" x14ac:dyDescent="0.25">
      <c r="A206" s="1" t="s">
        <v>1176</v>
      </c>
      <c r="B206" s="57" t="s">
        <v>311</v>
      </c>
      <c r="C206" s="60">
        <v>2017</v>
      </c>
      <c r="D206" s="2">
        <f>SUM(E206,G206,I206,K206,M206,O206,P206,Q206,R206,S206)</f>
        <v>2637244.0900000003</v>
      </c>
      <c r="E206" s="3">
        <v>0</v>
      </c>
      <c r="F206" s="26">
        <v>0</v>
      </c>
      <c r="G206" s="3">
        <v>0</v>
      </c>
      <c r="H206" s="7">
        <v>1318</v>
      </c>
      <c r="I206" s="7">
        <v>2139302.66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441048.91</v>
      </c>
      <c r="S206" s="3">
        <v>56892.52</v>
      </c>
    </row>
    <row r="207" spans="1:19" ht="19.899999999999999" customHeight="1" x14ac:dyDescent="0.25">
      <c r="A207" s="1" t="s">
        <v>1177</v>
      </c>
      <c r="B207" s="57" t="s">
        <v>312</v>
      </c>
      <c r="C207" s="60">
        <v>2017</v>
      </c>
      <c r="D207" s="2">
        <f>SUM(E207,G207,I207,K207,M207,O207,P207,Q207,R207,S207)</f>
        <v>1444845.25</v>
      </c>
      <c r="E207" s="3">
        <v>0</v>
      </c>
      <c r="F207" s="26">
        <v>0</v>
      </c>
      <c r="G207" s="3">
        <v>0</v>
      </c>
      <c r="H207" s="7">
        <v>394</v>
      </c>
      <c r="I207" s="7">
        <v>1430209.1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14636.15</v>
      </c>
    </row>
    <row r="208" spans="1:19" ht="40.15" customHeight="1" x14ac:dyDescent="0.25">
      <c r="A208" s="69" t="s">
        <v>408</v>
      </c>
      <c r="B208" s="69"/>
      <c r="C208" s="56"/>
      <c r="D208" s="6">
        <f t="shared" ref="D208:S208" si="27">SUM(D209:D214)</f>
        <v>8112269.6800000006</v>
      </c>
      <c r="E208" s="6">
        <f t="shared" si="27"/>
        <v>0</v>
      </c>
      <c r="F208" s="33">
        <f t="shared" si="27"/>
        <v>0</v>
      </c>
      <c r="G208" s="6">
        <f t="shared" si="27"/>
        <v>0</v>
      </c>
      <c r="H208" s="6">
        <f t="shared" si="27"/>
        <v>2208</v>
      </c>
      <c r="I208" s="6">
        <f t="shared" si="27"/>
        <v>7805970.2800000012</v>
      </c>
      <c r="J208" s="6">
        <f t="shared" si="27"/>
        <v>0</v>
      </c>
      <c r="K208" s="6">
        <f t="shared" si="27"/>
        <v>0</v>
      </c>
      <c r="L208" s="6">
        <f t="shared" si="27"/>
        <v>0</v>
      </c>
      <c r="M208" s="6">
        <f t="shared" si="27"/>
        <v>0</v>
      </c>
      <c r="N208" s="6">
        <f t="shared" si="27"/>
        <v>0</v>
      </c>
      <c r="O208" s="6">
        <f t="shared" si="27"/>
        <v>0</v>
      </c>
      <c r="P208" s="6">
        <f t="shared" si="27"/>
        <v>0</v>
      </c>
      <c r="Q208" s="6">
        <f t="shared" si="27"/>
        <v>0</v>
      </c>
      <c r="R208" s="6">
        <f t="shared" si="27"/>
        <v>0</v>
      </c>
      <c r="S208" s="6">
        <f t="shared" si="27"/>
        <v>306299.40000000002</v>
      </c>
    </row>
    <row r="209" spans="1:19" ht="19.899999999999999" customHeight="1" x14ac:dyDescent="0.25">
      <c r="A209" s="1" t="s">
        <v>1178</v>
      </c>
      <c r="B209" s="57" t="s">
        <v>316</v>
      </c>
      <c r="C209" s="60">
        <v>2017</v>
      </c>
      <c r="D209" s="2">
        <f t="shared" ref="D209:D214" si="28">SUM(E209,G209,I209,K209,M209,O209,P209,Q209,R209,S209)</f>
        <v>1673370.26</v>
      </c>
      <c r="E209" s="3">
        <v>0</v>
      </c>
      <c r="F209" s="26">
        <v>0</v>
      </c>
      <c r="G209" s="3">
        <v>0</v>
      </c>
      <c r="H209" s="3">
        <v>475</v>
      </c>
      <c r="I209" s="3">
        <v>1620901.58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52468.68</v>
      </c>
    </row>
    <row r="210" spans="1:19" ht="19.899999999999999" customHeight="1" x14ac:dyDescent="0.25">
      <c r="A210" s="1" t="s">
        <v>1179</v>
      </c>
      <c r="B210" s="57" t="s">
        <v>317</v>
      </c>
      <c r="C210" s="60">
        <v>2017</v>
      </c>
      <c r="D210" s="2">
        <f t="shared" si="28"/>
        <v>1911111.12</v>
      </c>
      <c r="E210" s="3">
        <v>0</v>
      </c>
      <c r="F210" s="26">
        <v>0</v>
      </c>
      <c r="G210" s="3">
        <v>0</v>
      </c>
      <c r="H210" s="3">
        <v>501</v>
      </c>
      <c r="I210" s="3">
        <v>1857636.32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53474.8</v>
      </c>
    </row>
    <row r="211" spans="1:19" ht="19.899999999999999" customHeight="1" x14ac:dyDescent="0.25">
      <c r="A211" s="1" t="s">
        <v>1180</v>
      </c>
      <c r="B211" s="57" t="s">
        <v>318</v>
      </c>
      <c r="C211" s="60">
        <v>2017</v>
      </c>
      <c r="D211" s="2">
        <f t="shared" si="28"/>
        <v>753424.24</v>
      </c>
      <c r="E211" s="3">
        <v>0</v>
      </c>
      <c r="F211" s="26">
        <v>0</v>
      </c>
      <c r="G211" s="3">
        <v>0</v>
      </c>
      <c r="H211" s="3">
        <v>262</v>
      </c>
      <c r="I211" s="3">
        <v>700490.73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52933.51</v>
      </c>
    </row>
    <row r="212" spans="1:19" ht="19.899999999999999" customHeight="1" x14ac:dyDescent="0.25">
      <c r="A212" s="1" t="s">
        <v>1181</v>
      </c>
      <c r="B212" s="57" t="s">
        <v>319</v>
      </c>
      <c r="C212" s="60">
        <v>2017</v>
      </c>
      <c r="D212" s="2">
        <f t="shared" si="28"/>
        <v>1059111.78</v>
      </c>
      <c r="E212" s="3">
        <v>0</v>
      </c>
      <c r="F212" s="26">
        <v>0</v>
      </c>
      <c r="G212" s="3">
        <v>0</v>
      </c>
      <c r="H212" s="3">
        <v>266</v>
      </c>
      <c r="I212" s="3">
        <v>1015411.4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43700.38</v>
      </c>
    </row>
    <row r="213" spans="1:19" ht="19.899999999999999" customHeight="1" x14ac:dyDescent="0.25">
      <c r="A213" s="1" t="s">
        <v>1182</v>
      </c>
      <c r="B213" s="57" t="s">
        <v>320</v>
      </c>
      <c r="C213" s="60">
        <v>2017</v>
      </c>
      <c r="D213" s="2">
        <f t="shared" si="28"/>
        <v>1765990.56</v>
      </c>
      <c r="E213" s="3">
        <v>0</v>
      </c>
      <c r="F213" s="26">
        <v>0</v>
      </c>
      <c r="G213" s="3">
        <v>0</v>
      </c>
      <c r="H213" s="3">
        <v>444</v>
      </c>
      <c r="I213" s="3">
        <v>1712029.27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53961.29</v>
      </c>
    </row>
    <row r="214" spans="1:19" ht="19.899999999999999" customHeight="1" x14ac:dyDescent="0.25">
      <c r="A214" s="1" t="s">
        <v>1183</v>
      </c>
      <c r="B214" s="57" t="s">
        <v>321</v>
      </c>
      <c r="C214" s="60">
        <v>2017</v>
      </c>
      <c r="D214" s="2">
        <f t="shared" si="28"/>
        <v>949261.72</v>
      </c>
      <c r="E214" s="3">
        <v>0</v>
      </c>
      <c r="F214" s="26">
        <v>0</v>
      </c>
      <c r="G214" s="3">
        <v>0</v>
      </c>
      <c r="H214" s="3">
        <v>260</v>
      </c>
      <c r="I214" s="3">
        <v>899500.98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49760.74</v>
      </c>
    </row>
    <row r="215" spans="1:19" ht="40.15" customHeight="1" x14ac:dyDescent="0.25">
      <c r="A215" s="69" t="s">
        <v>409</v>
      </c>
      <c r="B215" s="69"/>
      <c r="C215" s="56"/>
      <c r="D215" s="6">
        <f t="shared" ref="D215:S215" si="29">SUM(D216)</f>
        <v>1451000.6400000001</v>
      </c>
      <c r="E215" s="6">
        <f t="shared" si="29"/>
        <v>0</v>
      </c>
      <c r="F215" s="33">
        <f t="shared" si="29"/>
        <v>0</v>
      </c>
      <c r="G215" s="6">
        <f t="shared" si="29"/>
        <v>0</v>
      </c>
      <c r="H215" s="6">
        <f t="shared" si="29"/>
        <v>382</v>
      </c>
      <c r="I215" s="6">
        <f t="shared" si="29"/>
        <v>1406817.54</v>
      </c>
      <c r="J215" s="6">
        <f t="shared" si="29"/>
        <v>0</v>
      </c>
      <c r="K215" s="6">
        <f t="shared" si="29"/>
        <v>0</v>
      </c>
      <c r="L215" s="6">
        <f t="shared" si="29"/>
        <v>0</v>
      </c>
      <c r="M215" s="6">
        <f t="shared" si="29"/>
        <v>0</v>
      </c>
      <c r="N215" s="6">
        <f t="shared" si="29"/>
        <v>0</v>
      </c>
      <c r="O215" s="6">
        <f t="shared" si="29"/>
        <v>0</v>
      </c>
      <c r="P215" s="6">
        <f t="shared" si="29"/>
        <v>0</v>
      </c>
      <c r="Q215" s="6">
        <f t="shared" si="29"/>
        <v>0</v>
      </c>
      <c r="R215" s="6">
        <f t="shared" si="29"/>
        <v>0</v>
      </c>
      <c r="S215" s="6">
        <f t="shared" si="29"/>
        <v>44183.1</v>
      </c>
    </row>
    <row r="216" spans="1:19" ht="19.899999999999999" customHeight="1" x14ac:dyDescent="0.25">
      <c r="A216" s="1" t="s">
        <v>1184</v>
      </c>
      <c r="B216" s="57" t="s">
        <v>322</v>
      </c>
      <c r="C216" s="1">
        <v>2019</v>
      </c>
      <c r="D216" s="2">
        <f>SUM(E216,G216,I216,K216,M216,O216,P216,Q216,R216,S216)</f>
        <v>1451000.6400000001</v>
      </c>
      <c r="E216" s="3">
        <v>0</v>
      </c>
      <c r="F216" s="26">
        <v>0</v>
      </c>
      <c r="G216" s="3">
        <v>0</v>
      </c>
      <c r="H216" s="3">
        <v>382</v>
      </c>
      <c r="I216" s="3">
        <v>1406817.54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44183.1</v>
      </c>
    </row>
    <row r="217" spans="1:19" ht="40.15" customHeight="1" x14ac:dyDescent="0.25">
      <c r="A217" s="69" t="s">
        <v>410</v>
      </c>
      <c r="B217" s="69"/>
      <c r="C217" s="31"/>
      <c r="D217" s="6">
        <f t="shared" ref="D217:S217" si="30">SUM(D218:D222)</f>
        <v>5324647.5399999991</v>
      </c>
      <c r="E217" s="6">
        <f t="shared" si="30"/>
        <v>0</v>
      </c>
      <c r="F217" s="33">
        <f t="shared" si="30"/>
        <v>0</v>
      </c>
      <c r="G217" s="6">
        <f t="shared" si="30"/>
        <v>0</v>
      </c>
      <c r="H217" s="6">
        <f t="shared" si="30"/>
        <v>2308.88</v>
      </c>
      <c r="I217" s="6">
        <f t="shared" si="30"/>
        <v>4671667.8</v>
      </c>
      <c r="J217" s="6">
        <f t="shared" si="30"/>
        <v>0</v>
      </c>
      <c r="K217" s="6">
        <f t="shared" si="30"/>
        <v>0</v>
      </c>
      <c r="L217" s="6">
        <f t="shared" si="30"/>
        <v>0</v>
      </c>
      <c r="M217" s="6">
        <f t="shared" si="30"/>
        <v>0</v>
      </c>
      <c r="N217" s="6">
        <f t="shared" si="30"/>
        <v>0</v>
      </c>
      <c r="O217" s="6">
        <f t="shared" si="30"/>
        <v>0</v>
      </c>
      <c r="P217" s="6">
        <f t="shared" si="30"/>
        <v>0</v>
      </c>
      <c r="Q217" s="6">
        <f t="shared" si="30"/>
        <v>0</v>
      </c>
      <c r="R217" s="6">
        <f t="shared" si="30"/>
        <v>603452.66</v>
      </c>
      <c r="S217" s="6">
        <f t="shared" si="30"/>
        <v>49527.08</v>
      </c>
    </row>
    <row r="218" spans="1:19" ht="19.899999999999999" customHeight="1" x14ac:dyDescent="0.25">
      <c r="A218" s="1" t="s">
        <v>1185</v>
      </c>
      <c r="B218" s="65" t="s">
        <v>1454</v>
      </c>
      <c r="C218" s="60">
        <v>2017</v>
      </c>
      <c r="D218" s="2">
        <f>SUM(E218,G218,I218,K218,M218,O218,P218,Q218,R218,S218)</f>
        <v>735224.62</v>
      </c>
      <c r="E218" s="3">
        <v>0</v>
      </c>
      <c r="F218" s="26">
        <v>0</v>
      </c>
      <c r="G218" s="3">
        <v>0</v>
      </c>
      <c r="H218" s="3">
        <v>322.8</v>
      </c>
      <c r="I218" s="3">
        <v>735224.62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 ht="19.899999999999999" customHeight="1" x14ac:dyDescent="0.25">
      <c r="A219" s="1" t="s">
        <v>1186</v>
      </c>
      <c r="B219" s="65" t="s">
        <v>1455</v>
      </c>
      <c r="C219" s="60">
        <v>2017</v>
      </c>
      <c r="D219" s="2">
        <f>SUM(E219,G219,I219,K219,M219,O219,P219,Q219,R219,S219)</f>
        <v>712734.52</v>
      </c>
      <c r="E219" s="3">
        <v>0</v>
      </c>
      <c r="F219" s="26">
        <v>0</v>
      </c>
      <c r="G219" s="3">
        <v>0</v>
      </c>
      <c r="H219" s="3">
        <v>322.8</v>
      </c>
      <c r="I219" s="3">
        <v>712734.52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</row>
    <row r="220" spans="1:19" ht="19.899999999999999" customHeight="1" x14ac:dyDescent="0.25">
      <c r="A220" s="1" t="s">
        <v>1187</v>
      </c>
      <c r="B220" s="65" t="s">
        <v>1456</v>
      </c>
      <c r="C220" s="60">
        <v>2017</v>
      </c>
      <c r="D220" s="2">
        <f>SUM(E220,G220,I220,K220,M220,O220,P220,Q220,R220,S220)</f>
        <v>727439.7</v>
      </c>
      <c r="E220" s="3">
        <v>0</v>
      </c>
      <c r="F220" s="26">
        <v>0</v>
      </c>
      <c r="G220" s="3">
        <v>0</v>
      </c>
      <c r="H220" s="3">
        <v>323.89999999999998</v>
      </c>
      <c r="I220" s="3">
        <v>727439.7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 ht="19.899999999999999" customHeight="1" x14ac:dyDescent="0.25">
      <c r="A221" s="1" t="s">
        <v>1188</v>
      </c>
      <c r="B221" s="65" t="s">
        <v>1457</v>
      </c>
      <c r="C221" s="60">
        <v>2017</v>
      </c>
      <c r="D221" s="2">
        <f>SUM(E221,G221,I221,K221,M221,O221,P221,Q221,R221,S221)</f>
        <v>984361.55</v>
      </c>
      <c r="E221" s="3">
        <v>0</v>
      </c>
      <c r="F221" s="26">
        <v>0</v>
      </c>
      <c r="G221" s="3">
        <v>0</v>
      </c>
      <c r="H221" s="3">
        <v>529.48</v>
      </c>
      <c r="I221" s="3">
        <v>709037.42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250560.59</v>
      </c>
      <c r="S221" s="3">
        <v>24763.54</v>
      </c>
    </row>
    <row r="222" spans="1:19" ht="19.899999999999999" customHeight="1" x14ac:dyDescent="0.25">
      <c r="A222" s="1" t="s">
        <v>1189</v>
      </c>
      <c r="B222" s="57" t="s">
        <v>614</v>
      </c>
      <c r="C222" s="60">
        <v>2017</v>
      </c>
      <c r="D222" s="2">
        <f>SUM(E222,G222,I222,K222,M222,O222,P222,Q222,R222,S222)</f>
        <v>2164887.15</v>
      </c>
      <c r="E222" s="3">
        <v>0</v>
      </c>
      <c r="F222" s="26">
        <v>0</v>
      </c>
      <c r="G222" s="3">
        <v>0</v>
      </c>
      <c r="H222" s="3">
        <v>809.9</v>
      </c>
      <c r="I222" s="3">
        <v>1787231.54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352892.07</v>
      </c>
      <c r="S222" s="3">
        <v>24763.54</v>
      </c>
    </row>
    <row r="223" spans="1:19" ht="33.75" customHeight="1" x14ac:dyDescent="0.25">
      <c r="A223" s="69" t="s">
        <v>411</v>
      </c>
      <c r="B223" s="69"/>
      <c r="C223" s="56"/>
      <c r="D223" s="6">
        <f t="shared" ref="D223:S223" si="31">SUM(D224)</f>
        <v>2280523.1800000002</v>
      </c>
      <c r="E223" s="6">
        <f t="shared" si="31"/>
        <v>0</v>
      </c>
      <c r="F223" s="33">
        <f t="shared" si="31"/>
        <v>0</v>
      </c>
      <c r="G223" s="6">
        <f t="shared" si="31"/>
        <v>0</v>
      </c>
      <c r="H223" s="6">
        <f t="shared" si="31"/>
        <v>632.70000000000005</v>
      </c>
      <c r="I223" s="6">
        <f t="shared" si="31"/>
        <v>2280523.1800000002</v>
      </c>
      <c r="J223" s="6">
        <f t="shared" si="31"/>
        <v>0</v>
      </c>
      <c r="K223" s="6">
        <f t="shared" si="31"/>
        <v>0</v>
      </c>
      <c r="L223" s="6">
        <f t="shared" si="31"/>
        <v>0</v>
      </c>
      <c r="M223" s="6">
        <f t="shared" si="31"/>
        <v>0</v>
      </c>
      <c r="N223" s="6">
        <f t="shared" si="31"/>
        <v>0</v>
      </c>
      <c r="O223" s="6">
        <f t="shared" si="31"/>
        <v>0</v>
      </c>
      <c r="P223" s="6">
        <f t="shared" si="31"/>
        <v>0</v>
      </c>
      <c r="Q223" s="6">
        <f t="shared" si="31"/>
        <v>0</v>
      </c>
      <c r="R223" s="6">
        <f t="shared" si="31"/>
        <v>0</v>
      </c>
      <c r="S223" s="6">
        <f t="shared" si="31"/>
        <v>0</v>
      </c>
    </row>
    <row r="224" spans="1:19" ht="17.25" customHeight="1" x14ac:dyDescent="0.25">
      <c r="A224" s="1" t="s">
        <v>1190</v>
      </c>
      <c r="B224" s="57" t="s">
        <v>332</v>
      </c>
      <c r="C224" s="1">
        <v>2019</v>
      </c>
      <c r="D224" s="2">
        <f>SUM(E224,G224,I224,K224,M224,O224,P224,Q224,R224,S224)</f>
        <v>2280523.1800000002</v>
      </c>
      <c r="E224" s="3">
        <v>0</v>
      </c>
      <c r="F224" s="26">
        <v>0</v>
      </c>
      <c r="G224" s="3">
        <v>0</v>
      </c>
      <c r="H224" s="7">
        <v>632.70000000000005</v>
      </c>
      <c r="I224" s="7">
        <v>2280523.1800000002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ht="39.950000000000003" customHeight="1" x14ac:dyDescent="0.25">
      <c r="A225" s="89" t="s">
        <v>611</v>
      </c>
      <c r="B225" s="89"/>
      <c r="C225" s="56"/>
      <c r="D225" s="6">
        <f t="shared" ref="D225:S225" si="32">SUM(D226)</f>
        <v>553131.14</v>
      </c>
      <c r="E225" s="6">
        <f t="shared" si="32"/>
        <v>0</v>
      </c>
      <c r="F225" s="33">
        <f t="shared" si="32"/>
        <v>0</v>
      </c>
      <c r="G225" s="6">
        <f t="shared" si="32"/>
        <v>0</v>
      </c>
      <c r="H225" s="6">
        <f t="shared" si="32"/>
        <v>321</v>
      </c>
      <c r="I225" s="6">
        <f t="shared" si="32"/>
        <v>553131.14</v>
      </c>
      <c r="J225" s="6">
        <f t="shared" si="32"/>
        <v>0</v>
      </c>
      <c r="K225" s="6">
        <f t="shared" si="32"/>
        <v>0</v>
      </c>
      <c r="L225" s="6">
        <f t="shared" si="32"/>
        <v>0</v>
      </c>
      <c r="M225" s="6">
        <f t="shared" si="32"/>
        <v>0</v>
      </c>
      <c r="N225" s="6">
        <f t="shared" si="32"/>
        <v>0</v>
      </c>
      <c r="O225" s="6">
        <f t="shared" si="32"/>
        <v>0</v>
      </c>
      <c r="P225" s="6">
        <f t="shared" si="32"/>
        <v>0</v>
      </c>
      <c r="Q225" s="6">
        <f t="shared" si="32"/>
        <v>0</v>
      </c>
      <c r="R225" s="6">
        <f t="shared" si="32"/>
        <v>0</v>
      </c>
      <c r="S225" s="6">
        <f t="shared" si="32"/>
        <v>0</v>
      </c>
    </row>
    <row r="226" spans="1:19" ht="19.899999999999999" customHeight="1" x14ac:dyDescent="0.25">
      <c r="A226" s="60" t="s">
        <v>1191</v>
      </c>
      <c r="B226" s="57" t="s">
        <v>833</v>
      </c>
      <c r="C226" s="1">
        <v>2018</v>
      </c>
      <c r="D226" s="2">
        <f>SUM(E226,G226,I226,K226,M226,O226,P226,Q226,R226,S226)</f>
        <v>553131.14</v>
      </c>
      <c r="E226" s="3">
        <v>0</v>
      </c>
      <c r="F226" s="26">
        <v>0</v>
      </c>
      <c r="G226" s="3">
        <v>0</v>
      </c>
      <c r="H226" s="7">
        <v>321</v>
      </c>
      <c r="I226" s="7">
        <v>553131.14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</row>
    <row r="227" spans="1:19" ht="40.15" customHeight="1" x14ac:dyDescent="0.25">
      <c r="A227" s="69" t="s">
        <v>412</v>
      </c>
      <c r="B227" s="69"/>
      <c r="C227" s="56"/>
      <c r="D227" s="6">
        <f t="shared" ref="D227:S227" si="33">SUM(D228:D232)</f>
        <v>41733595.590000004</v>
      </c>
      <c r="E227" s="6">
        <f t="shared" si="33"/>
        <v>20680159.809999999</v>
      </c>
      <c r="F227" s="33">
        <f t="shared" si="33"/>
        <v>0</v>
      </c>
      <c r="G227" s="6">
        <f t="shared" si="33"/>
        <v>0</v>
      </c>
      <c r="H227" s="6">
        <f t="shared" si="33"/>
        <v>973</v>
      </c>
      <c r="I227" s="6">
        <f t="shared" si="33"/>
        <v>2121330.86</v>
      </c>
      <c r="J227" s="6">
        <f t="shared" si="33"/>
        <v>3280.5</v>
      </c>
      <c r="K227" s="6">
        <f t="shared" si="33"/>
        <v>3306602.54</v>
      </c>
      <c r="L227" s="6">
        <f t="shared" si="33"/>
        <v>13662.289999999999</v>
      </c>
      <c r="M227" s="6">
        <f t="shared" si="33"/>
        <v>9512972.25</v>
      </c>
      <c r="N227" s="6">
        <f t="shared" si="33"/>
        <v>0</v>
      </c>
      <c r="O227" s="6">
        <f t="shared" si="33"/>
        <v>0</v>
      </c>
      <c r="P227" s="6">
        <f t="shared" si="33"/>
        <v>3701778.42</v>
      </c>
      <c r="Q227" s="6">
        <f t="shared" si="33"/>
        <v>0</v>
      </c>
      <c r="R227" s="6">
        <f t="shared" si="33"/>
        <v>1873681.1600000001</v>
      </c>
      <c r="S227" s="6">
        <f t="shared" si="33"/>
        <v>537070.55000000005</v>
      </c>
    </row>
    <row r="228" spans="1:19" ht="19.899999999999999" customHeight="1" x14ac:dyDescent="0.25">
      <c r="A228" s="60" t="s">
        <v>1192</v>
      </c>
      <c r="B228" s="18" t="s">
        <v>1000</v>
      </c>
      <c r="C228" s="19">
        <v>2017</v>
      </c>
      <c r="D228" s="2">
        <f>SUM(E228,G228,I228,K228,M228,O228,P228,Q228,R228,S228)</f>
        <v>10252545.67</v>
      </c>
      <c r="E228" s="3">
        <v>7190265.8700000001</v>
      </c>
      <c r="F228" s="26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8">
        <v>4718</v>
      </c>
      <c r="M228" s="7">
        <v>1296031.81</v>
      </c>
      <c r="N228" s="3">
        <v>0</v>
      </c>
      <c r="O228" s="3">
        <v>0</v>
      </c>
      <c r="P228" s="3">
        <v>1115941.1599999999</v>
      </c>
      <c r="Q228" s="3">
        <v>0</v>
      </c>
      <c r="R228" s="3">
        <v>444401.63</v>
      </c>
      <c r="S228" s="3">
        <v>205905.2</v>
      </c>
    </row>
    <row r="229" spans="1:19" ht="19.899999999999999" customHeight="1" x14ac:dyDescent="0.25">
      <c r="A229" s="60" t="s">
        <v>1193</v>
      </c>
      <c r="B229" s="18" t="s">
        <v>374</v>
      </c>
      <c r="C229" s="19">
        <v>2017</v>
      </c>
      <c r="D229" s="2">
        <f>SUM(E229,G229,I229,K229,M229,O229,P229,Q229,R229,S229)</f>
        <v>10699671.520000001</v>
      </c>
      <c r="E229" s="3">
        <v>5402573.7400000002</v>
      </c>
      <c r="F229" s="26">
        <v>0</v>
      </c>
      <c r="G229" s="3">
        <v>0</v>
      </c>
      <c r="H229" s="3">
        <v>0</v>
      </c>
      <c r="I229" s="3">
        <v>0</v>
      </c>
      <c r="J229" s="8">
        <v>1014.5</v>
      </c>
      <c r="K229" s="8">
        <v>807336.83</v>
      </c>
      <c r="L229" s="8">
        <v>3154</v>
      </c>
      <c r="M229" s="7">
        <v>2428125.31</v>
      </c>
      <c r="N229" s="3">
        <v>0</v>
      </c>
      <c r="O229" s="3">
        <v>0</v>
      </c>
      <c r="P229" s="3">
        <v>1408959.17</v>
      </c>
      <c r="Q229" s="3">
        <v>0</v>
      </c>
      <c r="R229" s="3">
        <v>519818.71</v>
      </c>
      <c r="S229" s="3">
        <v>132857.76</v>
      </c>
    </row>
    <row r="230" spans="1:19" ht="19.899999999999999" customHeight="1" x14ac:dyDescent="0.25">
      <c r="A230" s="60" t="s">
        <v>1194</v>
      </c>
      <c r="B230" s="57" t="s">
        <v>364</v>
      </c>
      <c r="C230" s="60">
        <v>2017</v>
      </c>
      <c r="D230" s="2">
        <f>SUM(E230,G230,I230,K230,M230,O230,P230,Q230,R230,S230)</f>
        <v>15119152.440000001</v>
      </c>
      <c r="E230" s="3">
        <v>6837490.4100000001</v>
      </c>
      <c r="F230" s="26">
        <v>0</v>
      </c>
      <c r="G230" s="3">
        <v>0</v>
      </c>
      <c r="H230" s="3">
        <v>0</v>
      </c>
      <c r="I230" s="3">
        <v>0</v>
      </c>
      <c r="J230" s="3">
        <v>2266</v>
      </c>
      <c r="K230" s="3">
        <v>2499265.71</v>
      </c>
      <c r="L230" s="7">
        <v>4635.49</v>
      </c>
      <c r="M230" s="3">
        <v>4260932.91</v>
      </c>
      <c r="N230" s="3">
        <v>0</v>
      </c>
      <c r="O230" s="3">
        <v>0</v>
      </c>
      <c r="P230" s="3">
        <v>948560.15</v>
      </c>
      <c r="Q230" s="3">
        <v>0</v>
      </c>
      <c r="R230" s="3">
        <v>453829.01</v>
      </c>
      <c r="S230" s="3">
        <v>119074.25</v>
      </c>
    </row>
    <row r="231" spans="1:19" ht="19.899999999999999" customHeight="1" x14ac:dyDescent="0.25">
      <c r="A231" s="60" t="s">
        <v>1195</v>
      </c>
      <c r="B231" s="18" t="s">
        <v>375</v>
      </c>
      <c r="C231" s="19">
        <v>2017</v>
      </c>
      <c r="D231" s="2">
        <f>SUM(E231,G231,I231,K231,M231,O231,P231,Q231,R231,S231)</f>
        <v>3060499.7499999995</v>
      </c>
      <c r="E231" s="3">
        <v>1249829.79</v>
      </c>
      <c r="F231" s="26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1154.8</v>
      </c>
      <c r="M231" s="3">
        <v>1527882.22</v>
      </c>
      <c r="N231" s="3">
        <v>0</v>
      </c>
      <c r="O231" s="3">
        <v>0</v>
      </c>
      <c r="P231" s="3">
        <v>228317.94</v>
      </c>
      <c r="Q231" s="3">
        <v>0</v>
      </c>
      <c r="R231" s="3">
        <v>0</v>
      </c>
      <c r="S231" s="3">
        <v>54469.8</v>
      </c>
    </row>
    <row r="232" spans="1:19" ht="19.899999999999999" customHeight="1" x14ac:dyDescent="0.25">
      <c r="A232" s="60" t="s">
        <v>1196</v>
      </c>
      <c r="B232" s="57" t="s">
        <v>370</v>
      </c>
      <c r="C232" s="60">
        <v>2017</v>
      </c>
      <c r="D232" s="2">
        <f>SUM(E232,G232,I232,K232,M232,O232,P232,Q232,R232,S232)</f>
        <v>2601726.21</v>
      </c>
      <c r="E232" s="3">
        <v>0</v>
      </c>
      <c r="F232" s="26">
        <v>0</v>
      </c>
      <c r="G232" s="3">
        <v>0</v>
      </c>
      <c r="H232" s="7">
        <v>973</v>
      </c>
      <c r="I232" s="7">
        <v>2121330.86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455631.81</v>
      </c>
      <c r="S232" s="3">
        <v>24763.54</v>
      </c>
    </row>
    <row r="233" spans="1:19" ht="40.15" customHeight="1" x14ac:dyDescent="0.25">
      <c r="A233" s="69" t="s">
        <v>460</v>
      </c>
      <c r="B233" s="69"/>
      <c r="C233" s="56"/>
      <c r="D233" s="6">
        <f t="shared" ref="D233:S233" si="34">SUM(D234)</f>
        <v>2518217.5499999998</v>
      </c>
      <c r="E233" s="6">
        <f t="shared" si="34"/>
        <v>0</v>
      </c>
      <c r="F233" s="33">
        <f t="shared" si="34"/>
        <v>0</v>
      </c>
      <c r="G233" s="6">
        <f t="shared" si="34"/>
        <v>0</v>
      </c>
      <c r="H233" s="6">
        <f t="shared" si="34"/>
        <v>577</v>
      </c>
      <c r="I233" s="6">
        <f t="shared" si="34"/>
        <v>2518217.5499999998</v>
      </c>
      <c r="J233" s="6">
        <f t="shared" si="34"/>
        <v>0</v>
      </c>
      <c r="K233" s="6">
        <f t="shared" si="34"/>
        <v>0</v>
      </c>
      <c r="L233" s="6">
        <f t="shared" si="34"/>
        <v>0</v>
      </c>
      <c r="M233" s="6">
        <f t="shared" si="34"/>
        <v>0</v>
      </c>
      <c r="N233" s="6">
        <f t="shared" si="34"/>
        <v>0</v>
      </c>
      <c r="O233" s="6">
        <f t="shared" si="34"/>
        <v>0</v>
      </c>
      <c r="P233" s="6">
        <f t="shared" si="34"/>
        <v>0</v>
      </c>
      <c r="Q233" s="6">
        <f t="shared" si="34"/>
        <v>0</v>
      </c>
      <c r="R233" s="6">
        <f t="shared" si="34"/>
        <v>0</v>
      </c>
      <c r="S233" s="6">
        <f t="shared" si="34"/>
        <v>0</v>
      </c>
    </row>
    <row r="234" spans="1:19" ht="19.899999999999999" customHeight="1" x14ac:dyDescent="0.25">
      <c r="A234" s="60" t="s">
        <v>1197</v>
      </c>
      <c r="B234" s="9" t="s">
        <v>379</v>
      </c>
      <c r="C234" s="1">
        <v>2019</v>
      </c>
      <c r="D234" s="2">
        <f>SUM(E234,G234,I234,K234,M234,O234,P234,Q234,R234,S234)</f>
        <v>2518217.5499999998</v>
      </c>
      <c r="E234" s="3">
        <v>0</v>
      </c>
      <c r="F234" s="26">
        <v>0</v>
      </c>
      <c r="G234" s="3">
        <v>0</v>
      </c>
      <c r="H234" s="7">
        <v>577</v>
      </c>
      <c r="I234" s="7">
        <v>2518217.5499999998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</row>
    <row r="235" spans="1:19" s="47" customFormat="1" ht="19.5" customHeight="1" x14ac:dyDescent="0.25">
      <c r="A235" s="72" t="s">
        <v>665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</row>
    <row r="236" spans="1:19" s="40" customFormat="1" ht="19.899999999999999" customHeight="1" x14ac:dyDescent="0.25">
      <c r="A236" s="90" t="s">
        <v>385</v>
      </c>
      <c r="B236" s="90"/>
      <c r="C236" s="17"/>
      <c r="D236" s="2">
        <f>D237+D240+D251+D253+D255+D280+D283+D286+D289+D291+D294+D298+D302+D304+D308+D310+D316+D318+D325+D328+D332+D334+D336+D339+D347+D349+D352+D354+D356+D372+D376+D378+D384+D389+D396+D398+D400+D417+D419+D421+D501+D511+D513+D516+D521+D527+D532+D538+D540+D543+D555</f>
        <v>1097523335.0100002</v>
      </c>
      <c r="E236" s="2">
        <f t="shared" ref="E236:S236" si="35">E237+E240+E251+E253+E255+E280+E283+E286+E289+E291+E294+E298+E302+E304+E308+E310+E316+E318+E325+E328+E332+E334+E336+E339+E347+E349+E352+E354+E356+E372+E376+E378+E384+E389+E396+E398+E400+E417+E419+E421+E501+E511+E513+E516+E521+E527+E532+E538+E540+E543+E555</f>
        <v>170162242.96000004</v>
      </c>
      <c r="F236" s="54">
        <f t="shared" si="35"/>
        <v>21</v>
      </c>
      <c r="G236" s="2">
        <f t="shared" si="35"/>
        <v>52350000</v>
      </c>
      <c r="H236" s="2">
        <f t="shared" si="35"/>
        <v>143714.42000000001</v>
      </c>
      <c r="I236" s="2">
        <f t="shared" si="35"/>
        <v>551753220.88</v>
      </c>
      <c r="J236" s="2">
        <f t="shared" si="35"/>
        <v>1286.5</v>
      </c>
      <c r="K236" s="2">
        <f t="shared" si="35"/>
        <v>1543800</v>
      </c>
      <c r="L236" s="2">
        <f t="shared" si="35"/>
        <v>81479.990000000005</v>
      </c>
      <c r="M236" s="2">
        <f t="shared" si="35"/>
        <v>174134261.81999996</v>
      </c>
      <c r="N236" s="2">
        <f t="shared" si="35"/>
        <v>876.97</v>
      </c>
      <c r="O236" s="2">
        <f t="shared" si="35"/>
        <v>2386838.4000000004</v>
      </c>
      <c r="P236" s="2">
        <f t="shared" si="35"/>
        <v>62521842.469999991</v>
      </c>
      <c r="Q236" s="2">
        <f t="shared" si="35"/>
        <v>0</v>
      </c>
      <c r="R236" s="2">
        <f t="shared" si="35"/>
        <v>39900000</v>
      </c>
      <c r="S236" s="2">
        <f t="shared" si="35"/>
        <v>33439762.350000001</v>
      </c>
    </row>
    <row r="237" spans="1:19" s="40" customFormat="1" ht="40.15" customHeight="1" x14ac:dyDescent="0.25">
      <c r="A237" s="69" t="s">
        <v>413</v>
      </c>
      <c r="B237" s="70"/>
      <c r="C237" s="56"/>
      <c r="D237" s="6">
        <f>SUM(D238:D239)</f>
        <v>7196077.5</v>
      </c>
      <c r="E237" s="6">
        <f t="shared" ref="E237:S237" si="36">SUM(E238:E239)</f>
        <v>2082851.4</v>
      </c>
      <c r="F237" s="33">
        <f t="shared" si="36"/>
        <v>0</v>
      </c>
      <c r="G237" s="6">
        <f t="shared" si="36"/>
        <v>0</v>
      </c>
      <c r="H237" s="6">
        <f t="shared" si="36"/>
        <v>1213.3</v>
      </c>
      <c r="I237" s="6">
        <f t="shared" si="36"/>
        <v>4013226.1</v>
      </c>
      <c r="J237" s="6">
        <f t="shared" si="36"/>
        <v>0</v>
      </c>
      <c r="K237" s="6">
        <f t="shared" si="36"/>
        <v>0</v>
      </c>
      <c r="L237" s="6">
        <f t="shared" si="36"/>
        <v>0</v>
      </c>
      <c r="M237" s="6">
        <f t="shared" si="36"/>
        <v>0</v>
      </c>
      <c r="N237" s="6">
        <f t="shared" si="36"/>
        <v>0</v>
      </c>
      <c r="O237" s="6">
        <f t="shared" si="36"/>
        <v>0</v>
      </c>
      <c r="P237" s="6">
        <f t="shared" si="36"/>
        <v>0</v>
      </c>
      <c r="Q237" s="6">
        <f t="shared" si="36"/>
        <v>0</v>
      </c>
      <c r="R237" s="6">
        <f t="shared" si="36"/>
        <v>700000</v>
      </c>
      <c r="S237" s="6">
        <f t="shared" si="36"/>
        <v>400000</v>
      </c>
    </row>
    <row r="238" spans="1:19" ht="19.899999999999999" customHeight="1" x14ac:dyDescent="0.25">
      <c r="A238" s="1" t="s">
        <v>1198</v>
      </c>
      <c r="B238" s="5" t="s">
        <v>738</v>
      </c>
      <c r="C238" s="1">
        <v>2019</v>
      </c>
      <c r="D238" s="2">
        <f>SUM(E238,G238,I238,K238,M238,O238,P238,Q238,R238,S238)</f>
        <v>1916499.6</v>
      </c>
      <c r="E238" s="3">
        <v>0</v>
      </c>
      <c r="F238" s="26">
        <v>0</v>
      </c>
      <c r="G238" s="3">
        <v>0</v>
      </c>
      <c r="H238" s="3">
        <v>508</v>
      </c>
      <c r="I238" s="3">
        <v>1916499.6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</row>
    <row r="239" spans="1:19" ht="19.899999999999999" customHeight="1" x14ac:dyDescent="0.25">
      <c r="A239" s="1" t="s">
        <v>1199</v>
      </c>
      <c r="B239" s="5" t="s">
        <v>739</v>
      </c>
      <c r="C239" s="1">
        <v>2019</v>
      </c>
      <c r="D239" s="2">
        <f>SUM(E239,G239,I239,K239,M239,O239,P239,Q239,R239,S239)</f>
        <v>5279577.9000000004</v>
      </c>
      <c r="E239" s="3">
        <v>2082851.4</v>
      </c>
      <c r="F239" s="26">
        <v>0</v>
      </c>
      <c r="G239" s="3">
        <v>0</v>
      </c>
      <c r="H239" s="3">
        <v>705.3</v>
      </c>
      <c r="I239" s="3">
        <v>2096726.5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700000</v>
      </c>
      <c r="S239" s="3">
        <v>400000</v>
      </c>
    </row>
    <row r="240" spans="1:19" ht="40.15" customHeight="1" x14ac:dyDescent="0.25">
      <c r="A240" s="69" t="s">
        <v>414</v>
      </c>
      <c r="B240" s="69"/>
      <c r="C240" s="56"/>
      <c r="D240" s="6">
        <f>SUM(D241:D250)</f>
        <v>38354584.410000004</v>
      </c>
      <c r="E240" s="6">
        <f t="shared" ref="E240:S240" si="37">SUM(E241:E250)</f>
        <v>0</v>
      </c>
      <c r="F240" s="33">
        <f t="shared" si="37"/>
        <v>0</v>
      </c>
      <c r="G240" s="6">
        <f t="shared" si="37"/>
        <v>0</v>
      </c>
      <c r="H240" s="6">
        <f t="shared" si="37"/>
        <v>6516.1299999999992</v>
      </c>
      <c r="I240" s="6">
        <f t="shared" si="37"/>
        <v>23463975.699999999</v>
      </c>
      <c r="J240" s="6">
        <f t="shared" si="37"/>
        <v>0</v>
      </c>
      <c r="K240" s="6">
        <f t="shared" si="37"/>
        <v>0</v>
      </c>
      <c r="L240" s="6">
        <f t="shared" si="37"/>
        <v>4560.32</v>
      </c>
      <c r="M240" s="6">
        <f t="shared" si="37"/>
        <v>11763945.550000001</v>
      </c>
      <c r="N240" s="6">
        <f t="shared" si="37"/>
        <v>0</v>
      </c>
      <c r="O240" s="6">
        <f t="shared" si="37"/>
        <v>0</v>
      </c>
      <c r="P240" s="6">
        <f t="shared" si="37"/>
        <v>0</v>
      </c>
      <c r="Q240" s="6">
        <f t="shared" si="37"/>
        <v>0</v>
      </c>
      <c r="R240" s="6">
        <f t="shared" si="37"/>
        <v>2100000</v>
      </c>
      <c r="S240" s="6">
        <f t="shared" si="37"/>
        <v>1026663.16</v>
      </c>
    </row>
    <row r="241" spans="1:19" ht="19.899999999999999" customHeight="1" x14ac:dyDescent="0.25">
      <c r="A241" s="1" t="s">
        <v>1200</v>
      </c>
      <c r="B241" s="57" t="s">
        <v>827</v>
      </c>
      <c r="C241" s="60">
        <v>2017</v>
      </c>
      <c r="D241" s="2">
        <f t="shared" ref="D241:D250" si="38">SUM(E241,G241,I241,K241,M241,O241,P241,Q241,R241,S241)</f>
        <v>7422269.6799999997</v>
      </c>
      <c r="E241" s="3">
        <v>0</v>
      </c>
      <c r="F241" s="26">
        <v>0</v>
      </c>
      <c r="G241" s="3">
        <v>0</v>
      </c>
      <c r="H241" s="3">
        <v>880.75</v>
      </c>
      <c r="I241" s="3">
        <v>4227600</v>
      </c>
      <c r="J241" s="3">
        <v>0</v>
      </c>
      <c r="K241" s="3">
        <v>0</v>
      </c>
      <c r="L241" s="3">
        <v>1196.46</v>
      </c>
      <c r="M241" s="3">
        <v>3116778.3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77891.38</v>
      </c>
    </row>
    <row r="242" spans="1:19" ht="19.899999999999999" customHeight="1" x14ac:dyDescent="0.25">
      <c r="A242" s="1" t="s">
        <v>1201</v>
      </c>
      <c r="B242" s="15" t="s">
        <v>644</v>
      </c>
      <c r="C242" s="60">
        <v>2017</v>
      </c>
      <c r="D242" s="2">
        <f t="shared" si="38"/>
        <v>3429536</v>
      </c>
      <c r="E242" s="3">
        <v>0</v>
      </c>
      <c r="F242" s="26">
        <v>0</v>
      </c>
      <c r="G242" s="3">
        <v>0</v>
      </c>
      <c r="H242" s="3">
        <v>610.32000000000005</v>
      </c>
      <c r="I242" s="10">
        <v>2929536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500000</v>
      </c>
    </row>
    <row r="243" spans="1:19" ht="19.899999999999999" customHeight="1" x14ac:dyDescent="0.25">
      <c r="A243" s="1" t="s">
        <v>1202</v>
      </c>
      <c r="B243" s="15" t="s">
        <v>462</v>
      </c>
      <c r="C243" s="60">
        <v>2017</v>
      </c>
      <c r="D243" s="2">
        <f t="shared" si="38"/>
        <v>1195695</v>
      </c>
      <c r="E243" s="3">
        <v>0</v>
      </c>
      <c r="F243" s="26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459</v>
      </c>
      <c r="M243" s="3">
        <v>1195695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</row>
    <row r="244" spans="1:19" ht="19.899999999999999" customHeight="1" x14ac:dyDescent="0.25">
      <c r="A244" s="1" t="s">
        <v>1203</v>
      </c>
      <c r="B244" s="57" t="s">
        <v>905</v>
      </c>
      <c r="C244" s="60"/>
      <c r="D244" s="2">
        <f t="shared" si="38"/>
        <v>3712165.99</v>
      </c>
      <c r="E244" s="3">
        <v>0</v>
      </c>
      <c r="F244" s="26">
        <v>0</v>
      </c>
      <c r="G244" s="3">
        <v>0</v>
      </c>
      <c r="H244" s="3">
        <v>490</v>
      </c>
      <c r="I244" s="3">
        <v>2352000</v>
      </c>
      <c r="J244" s="3">
        <v>0</v>
      </c>
      <c r="K244" s="3">
        <v>0</v>
      </c>
      <c r="L244" s="3">
        <v>510</v>
      </c>
      <c r="M244" s="3">
        <v>1328550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31615.99</v>
      </c>
    </row>
    <row r="245" spans="1:19" ht="19.899999999999999" customHeight="1" x14ac:dyDescent="0.25">
      <c r="A245" s="1" t="s">
        <v>1204</v>
      </c>
      <c r="B245" s="15" t="s">
        <v>845</v>
      </c>
      <c r="C245" s="60"/>
      <c r="D245" s="2">
        <f t="shared" si="38"/>
        <v>2609395</v>
      </c>
      <c r="E245" s="3">
        <v>0</v>
      </c>
      <c r="F245" s="26">
        <v>0</v>
      </c>
      <c r="G245" s="3">
        <v>0</v>
      </c>
      <c r="H245" s="3">
        <v>774.66</v>
      </c>
      <c r="I245" s="10">
        <v>2609395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</row>
    <row r="246" spans="1:19" ht="18" customHeight="1" x14ac:dyDescent="0.25">
      <c r="A246" s="1" t="s">
        <v>1205</v>
      </c>
      <c r="B246" s="15" t="s">
        <v>763</v>
      </c>
      <c r="C246" s="16" t="s">
        <v>641</v>
      </c>
      <c r="D246" s="2">
        <f t="shared" si="38"/>
        <v>2407216.7999999998</v>
      </c>
      <c r="E246" s="3">
        <v>0</v>
      </c>
      <c r="F246" s="26">
        <v>0</v>
      </c>
      <c r="G246" s="3">
        <v>0</v>
      </c>
      <c r="H246" s="3">
        <v>611</v>
      </c>
      <c r="I246" s="10">
        <v>1607216.8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700000</v>
      </c>
      <c r="S246" s="3">
        <v>100000</v>
      </c>
    </row>
    <row r="247" spans="1:19" ht="18" customHeight="1" x14ac:dyDescent="0.25">
      <c r="A247" s="1" t="s">
        <v>1206</v>
      </c>
      <c r="B247" s="15" t="s">
        <v>906</v>
      </c>
      <c r="C247" s="16"/>
      <c r="D247" s="2">
        <f t="shared" si="38"/>
        <v>4158000</v>
      </c>
      <c r="E247" s="3">
        <v>0</v>
      </c>
      <c r="F247" s="26">
        <v>0</v>
      </c>
      <c r="G247" s="3">
        <v>0</v>
      </c>
      <c r="H247" s="3">
        <v>1386</v>
      </c>
      <c r="I247" s="10">
        <v>4158000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</row>
    <row r="248" spans="1:19" ht="18" customHeight="1" x14ac:dyDescent="0.25">
      <c r="A248" s="1" t="s">
        <v>1207</v>
      </c>
      <c r="B248" s="15" t="s">
        <v>774</v>
      </c>
      <c r="C248" s="16" t="s">
        <v>641</v>
      </c>
      <c r="D248" s="2">
        <f t="shared" si="38"/>
        <v>3389868.9</v>
      </c>
      <c r="E248" s="3">
        <v>0</v>
      </c>
      <c r="F248" s="26">
        <v>0</v>
      </c>
      <c r="G248" s="3">
        <v>0</v>
      </c>
      <c r="H248" s="3">
        <v>803.4</v>
      </c>
      <c r="I248" s="10">
        <v>2589868.9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700000</v>
      </c>
      <c r="S248" s="3">
        <v>100000</v>
      </c>
    </row>
    <row r="249" spans="1:19" ht="18" customHeight="1" x14ac:dyDescent="0.25">
      <c r="A249" s="1" t="s">
        <v>1208</v>
      </c>
      <c r="B249" s="15" t="s">
        <v>775</v>
      </c>
      <c r="C249" s="16" t="s">
        <v>641</v>
      </c>
      <c r="D249" s="2">
        <f t="shared" si="38"/>
        <v>3790359</v>
      </c>
      <c r="E249" s="3">
        <v>0</v>
      </c>
      <c r="F249" s="26">
        <v>0</v>
      </c>
      <c r="G249" s="3">
        <v>0</v>
      </c>
      <c r="H249" s="3">
        <v>960</v>
      </c>
      <c r="I249" s="10">
        <v>2990359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700000</v>
      </c>
      <c r="S249" s="3">
        <v>100000</v>
      </c>
    </row>
    <row r="250" spans="1:19" ht="18" customHeight="1" x14ac:dyDescent="0.25">
      <c r="A250" s="1" t="s">
        <v>1209</v>
      </c>
      <c r="B250" s="15" t="s">
        <v>828</v>
      </c>
      <c r="C250" s="16" t="s">
        <v>641</v>
      </c>
      <c r="D250" s="2">
        <f t="shared" si="38"/>
        <v>6240078.04</v>
      </c>
      <c r="E250" s="3">
        <v>0</v>
      </c>
      <c r="F250" s="26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2394.86</v>
      </c>
      <c r="M250" s="3">
        <v>6122922.25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117155.79</v>
      </c>
    </row>
    <row r="251" spans="1:19" s="44" customFormat="1" ht="40.15" customHeight="1" x14ac:dyDescent="0.25">
      <c r="A251" s="69" t="s">
        <v>391</v>
      </c>
      <c r="B251" s="69"/>
      <c r="C251" s="56"/>
      <c r="D251" s="6">
        <f>SUM(D252)</f>
        <v>2928000</v>
      </c>
      <c r="E251" s="6">
        <f t="shared" ref="E251:S251" si="39">SUM(E252)</f>
        <v>0</v>
      </c>
      <c r="F251" s="33">
        <f t="shared" si="39"/>
        <v>0</v>
      </c>
      <c r="G251" s="6">
        <f t="shared" si="39"/>
        <v>0</v>
      </c>
      <c r="H251" s="6">
        <f t="shared" si="39"/>
        <v>642</v>
      </c>
      <c r="I251" s="6">
        <f t="shared" si="39"/>
        <v>2928000</v>
      </c>
      <c r="J251" s="6">
        <f t="shared" si="39"/>
        <v>0</v>
      </c>
      <c r="K251" s="6">
        <f t="shared" si="39"/>
        <v>0</v>
      </c>
      <c r="L251" s="6">
        <f t="shared" si="39"/>
        <v>0</v>
      </c>
      <c r="M251" s="6">
        <f t="shared" si="39"/>
        <v>0</v>
      </c>
      <c r="N251" s="6">
        <f t="shared" si="39"/>
        <v>0</v>
      </c>
      <c r="O251" s="6">
        <f t="shared" si="39"/>
        <v>0</v>
      </c>
      <c r="P251" s="6">
        <f t="shared" si="39"/>
        <v>0</v>
      </c>
      <c r="Q251" s="6">
        <f t="shared" si="39"/>
        <v>0</v>
      </c>
      <c r="R251" s="6">
        <f t="shared" si="39"/>
        <v>0</v>
      </c>
      <c r="S251" s="6">
        <f t="shared" si="39"/>
        <v>0</v>
      </c>
    </row>
    <row r="252" spans="1:19" ht="19.899999999999999" customHeight="1" x14ac:dyDescent="0.25">
      <c r="A252" s="1" t="s">
        <v>1210</v>
      </c>
      <c r="B252" s="57" t="s">
        <v>846</v>
      </c>
      <c r="C252" s="60">
        <v>2017</v>
      </c>
      <c r="D252" s="2">
        <f>SUM(E252,G252,I252,K252,M252,O252,P252,Q252,R252,S252)</f>
        <v>2928000</v>
      </c>
      <c r="E252" s="3">
        <v>0</v>
      </c>
      <c r="F252" s="26">
        <v>0</v>
      </c>
      <c r="G252" s="3">
        <v>0</v>
      </c>
      <c r="H252" s="3">
        <v>642</v>
      </c>
      <c r="I252" s="10">
        <v>2928000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</row>
    <row r="253" spans="1:19" ht="36.75" customHeight="1" x14ac:dyDescent="0.25">
      <c r="A253" s="69" t="s">
        <v>970</v>
      </c>
      <c r="B253" s="69"/>
      <c r="C253" s="60"/>
      <c r="D253" s="6">
        <f>SUM(D254)</f>
        <v>6000000</v>
      </c>
      <c r="E253" s="6">
        <f t="shared" ref="E253:S253" si="40">SUM(E254)</f>
        <v>0</v>
      </c>
      <c r="F253" s="33">
        <f t="shared" si="40"/>
        <v>0</v>
      </c>
      <c r="G253" s="6">
        <f t="shared" si="40"/>
        <v>0</v>
      </c>
      <c r="H253" s="6">
        <f t="shared" si="40"/>
        <v>598</v>
      </c>
      <c r="I253" s="6">
        <f t="shared" si="40"/>
        <v>2000000</v>
      </c>
      <c r="J253" s="6">
        <f t="shared" si="40"/>
        <v>0</v>
      </c>
      <c r="K253" s="6">
        <f t="shared" si="40"/>
        <v>0</v>
      </c>
      <c r="L253" s="6">
        <f t="shared" si="40"/>
        <v>1859.55</v>
      </c>
      <c r="M253" s="6">
        <f t="shared" si="40"/>
        <v>4000000</v>
      </c>
      <c r="N253" s="6">
        <f t="shared" si="40"/>
        <v>0</v>
      </c>
      <c r="O253" s="6">
        <f t="shared" si="40"/>
        <v>0</v>
      </c>
      <c r="P253" s="6">
        <f t="shared" si="40"/>
        <v>0</v>
      </c>
      <c r="Q253" s="6">
        <f t="shared" si="40"/>
        <v>0</v>
      </c>
      <c r="R253" s="6">
        <f t="shared" si="40"/>
        <v>0</v>
      </c>
      <c r="S253" s="6">
        <f t="shared" si="40"/>
        <v>0</v>
      </c>
    </row>
    <row r="254" spans="1:19" ht="19.899999999999999" customHeight="1" x14ac:dyDescent="0.25">
      <c r="A254" s="1" t="s">
        <v>1211</v>
      </c>
      <c r="B254" s="57" t="s">
        <v>948</v>
      </c>
      <c r="C254" s="60"/>
      <c r="D254" s="2">
        <f>SUM(E254,G254,I254,K254,M254,O254,P254,Q254,R254,S254)</f>
        <v>6000000</v>
      </c>
      <c r="E254" s="3">
        <v>0</v>
      </c>
      <c r="F254" s="26">
        <v>0</v>
      </c>
      <c r="G254" s="3">
        <v>0</v>
      </c>
      <c r="H254" s="3">
        <v>598</v>
      </c>
      <c r="I254" s="10">
        <v>2000000</v>
      </c>
      <c r="J254" s="3">
        <v>0</v>
      </c>
      <c r="K254" s="3">
        <v>0</v>
      </c>
      <c r="L254" s="3">
        <v>1859.55</v>
      </c>
      <c r="M254" s="3">
        <v>4000000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</row>
    <row r="255" spans="1:19" ht="40.15" customHeight="1" x14ac:dyDescent="0.25">
      <c r="A255" s="69" t="s">
        <v>415</v>
      </c>
      <c r="B255" s="69"/>
      <c r="C255" s="56"/>
      <c r="D255" s="6">
        <f>SUM(D256:D279)</f>
        <v>97430003.109999999</v>
      </c>
      <c r="E255" s="6">
        <f t="shared" ref="E255:S255" si="41">SUM(E256:E279)</f>
        <v>3833689.2</v>
      </c>
      <c r="F255" s="33">
        <f t="shared" si="41"/>
        <v>3</v>
      </c>
      <c r="G255" s="6">
        <f t="shared" si="41"/>
        <v>6450000</v>
      </c>
      <c r="H255" s="6">
        <f t="shared" si="41"/>
        <v>16555.599999999999</v>
      </c>
      <c r="I255" s="6">
        <f t="shared" si="41"/>
        <v>67605878.359999999</v>
      </c>
      <c r="J255" s="6">
        <f t="shared" si="41"/>
        <v>0</v>
      </c>
      <c r="K255" s="6">
        <f t="shared" si="41"/>
        <v>0</v>
      </c>
      <c r="L255" s="6">
        <f t="shared" si="41"/>
        <v>2039.48</v>
      </c>
      <c r="M255" s="6">
        <f t="shared" si="41"/>
        <v>5292845.4000000004</v>
      </c>
      <c r="N255" s="6">
        <f t="shared" si="41"/>
        <v>80.8</v>
      </c>
      <c r="O255" s="6">
        <f t="shared" si="41"/>
        <v>169680</v>
      </c>
      <c r="P255" s="6">
        <f t="shared" si="41"/>
        <v>4078960</v>
      </c>
      <c r="Q255" s="6">
        <f t="shared" si="41"/>
        <v>0</v>
      </c>
      <c r="R255" s="6">
        <f t="shared" si="41"/>
        <v>7700000</v>
      </c>
      <c r="S255" s="6">
        <f t="shared" si="41"/>
        <v>2298950.15</v>
      </c>
    </row>
    <row r="256" spans="1:19" ht="19.899999999999999" customHeight="1" x14ac:dyDescent="0.25">
      <c r="A256" s="1" t="s">
        <v>1212</v>
      </c>
      <c r="B256" s="57" t="s">
        <v>776</v>
      </c>
      <c r="C256" s="1">
        <v>2018</v>
      </c>
      <c r="D256" s="2">
        <f t="shared" ref="D256:D279" si="42">SUM(E256,G256,I256,K256,M256,O256,P256,Q256,R256,S256)</f>
        <v>9459355.1999999993</v>
      </c>
      <c r="E256" s="3">
        <v>2489131.2000000002</v>
      </c>
      <c r="F256" s="27">
        <v>0</v>
      </c>
      <c r="G256" s="3">
        <v>0</v>
      </c>
      <c r="H256" s="3">
        <v>1389.63</v>
      </c>
      <c r="I256" s="10">
        <v>6670224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300000</v>
      </c>
    </row>
    <row r="257" spans="1:19" ht="19.899999999999999" customHeight="1" x14ac:dyDescent="0.25">
      <c r="A257" s="1" t="s">
        <v>1213</v>
      </c>
      <c r="B257" s="9" t="s">
        <v>777</v>
      </c>
      <c r="C257" s="1">
        <v>2018</v>
      </c>
      <c r="D257" s="2">
        <f t="shared" si="42"/>
        <v>4211000</v>
      </c>
      <c r="E257" s="3">
        <v>0</v>
      </c>
      <c r="F257" s="26">
        <v>0</v>
      </c>
      <c r="G257" s="3">
        <v>0</v>
      </c>
      <c r="H257" s="3">
        <v>1137</v>
      </c>
      <c r="I257" s="10">
        <v>3411000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700000</v>
      </c>
      <c r="S257" s="3">
        <v>100000</v>
      </c>
    </row>
    <row r="258" spans="1:19" ht="19.899999999999999" customHeight="1" x14ac:dyDescent="0.25">
      <c r="A258" s="1" t="s">
        <v>1214</v>
      </c>
      <c r="B258" s="9" t="s">
        <v>778</v>
      </c>
      <c r="C258" s="1">
        <v>2018</v>
      </c>
      <c r="D258" s="2">
        <f t="shared" si="42"/>
        <v>3144890</v>
      </c>
      <c r="E258" s="3">
        <v>0</v>
      </c>
      <c r="F258" s="26">
        <v>0</v>
      </c>
      <c r="G258" s="3">
        <v>0</v>
      </c>
      <c r="H258" s="3">
        <v>741.2</v>
      </c>
      <c r="I258" s="10">
        <v>2344890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700000</v>
      </c>
      <c r="S258" s="3">
        <v>100000</v>
      </c>
    </row>
    <row r="259" spans="1:19" ht="19.899999999999999" customHeight="1" x14ac:dyDescent="0.25">
      <c r="A259" s="1" t="s">
        <v>1215</v>
      </c>
      <c r="B259" s="9" t="s">
        <v>779</v>
      </c>
      <c r="C259" s="1">
        <v>2018</v>
      </c>
      <c r="D259" s="2">
        <f t="shared" si="42"/>
        <v>2981147.43</v>
      </c>
      <c r="E259" s="3">
        <v>0</v>
      </c>
      <c r="F259" s="26">
        <v>0</v>
      </c>
      <c r="G259" s="3">
        <v>0</v>
      </c>
      <c r="H259" s="3">
        <v>634.79999999999995</v>
      </c>
      <c r="I259" s="10">
        <v>2981147.43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</row>
    <row r="260" spans="1:19" s="40" customFormat="1" ht="19.899999999999999" customHeight="1" x14ac:dyDescent="0.25">
      <c r="A260" s="1" t="s">
        <v>1216</v>
      </c>
      <c r="B260" s="9" t="s">
        <v>780</v>
      </c>
      <c r="C260" s="1">
        <v>2018</v>
      </c>
      <c r="D260" s="2">
        <f t="shared" si="42"/>
        <v>2354880</v>
      </c>
      <c r="E260" s="3">
        <v>0</v>
      </c>
      <c r="F260" s="26">
        <v>0</v>
      </c>
      <c r="G260" s="3">
        <v>0</v>
      </c>
      <c r="H260" s="3">
        <v>490.6</v>
      </c>
      <c r="I260" s="10">
        <v>2354880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</row>
    <row r="261" spans="1:19" ht="19.899999999999999" customHeight="1" x14ac:dyDescent="0.25">
      <c r="A261" s="1" t="s">
        <v>1217</v>
      </c>
      <c r="B261" s="9" t="s">
        <v>781</v>
      </c>
      <c r="C261" s="1">
        <v>2018</v>
      </c>
      <c r="D261" s="2">
        <f t="shared" si="42"/>
        <v>2381760</v>
      </c>
      <c r="E261" s="3">
        <v>0</v>
      </c>
      <c r="F261" s="26">
        <v>0</v>
      </c>
      <c r="G261" s="3">
        <v>0</v>
      </c>
      <c r="H261" s="3">
        <v>496.2</v>
      </c>
      <c r="I261" s="10">
        <v>2381760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</row>
    <row r="262" spans="1:19" ht="19.899999999999999" customHeight="1" x14ac:dyDescent="0.25">
      <c r="A262" s="1" t="s">
        <v>1218</v>
      </c>
      <c r="B262" s="9" t="s">
        <v>782</v>
      </c>
      <c r="C262" s="1">
        <v>2018</v>
      </c>
      <c r="D262" s="2">
        <f t="shared" si="42"/>
        <v>3070175.29</v>
      </c>
      <c r="E262" s="3">
        <v>0</v>
      </c>
      <c r="F262" s="26">
        <v>0</v>
      </c>
      <c r="G262" s="3">
        <v>0</v>
      </c>
      <c r="H262" s="3">
        <v>678</v>
      </c>
      <c r="I262" s="10">
        <v>3070175.29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</row>
    <row r="263" spans="1:19" s="46" customFormat="1" ht="19.899999999999999" customHeight="1" x14ac:dyDescent="0.25">
      <c r="A263" s="1" t="s">
        <v>1219</v>
      </c>
      <c r="B263" s="9" t="s">
        <v>783</v>
      </c>
      <c r="C263" s="1">
        <v>2018</v>
      </c>
      <c r="D263" s="2">
        <f t="shared" si="42"/>
        <v>3080265.31</v>
      </c>
      <c r="E263" s="3">
        <v>0</v>
      </c>
      <c r="F263" s="26">
        <v>0</v>
      </c>
      <c r="G263" s="3">
        <v>0</v>
      </c>
      <c r="H263" s="3">
        <v>702</v>
      </c>
      <c r="I263" s="10">
        <v>3080265.31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</row>
    <row r="264" spans="1:19" s="46" customFormat="1" ht="19.899999999999999" customHeight="1" x14ac:dyDescent="0.25">
      <c r="A264" s="1" t="s">
        <v>1220</v>
      </c>
      <c r="B264" s="9" t="s">
        <v>784</v>
      </c>
      <c r="C264" s="1">
        <v>2018</v>
      </c>
      <c r="D264" s="2">
        <f t="shared" si="42"/>
        <v>2219610</v>
      </c>
      <c r="E264" s="3">
        <v>0</v>
      </c>
      <c r="F264" s="26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7">
        <v>482</v>
      </c>
      <c r="M264" s="7">
        <v>1255610</v>
      </c>
      <c r="N264" s="3">
        <v>0</v>
      </c>
      <c r="O264" s="3">
        <v>0</v>
      </c>
      <c r="P264" s="7">
        <v>964000</v>
      </c>
      <c r="Q264" s="3">
        <v>0</v>
      </c>
      <c r="R264" s="3">
        <v>0</v>
      </c>
      <c r="S264" s="3">
        <v>0</v>
      </c>
    </row>
    <row r="265" spans="1:19" ht="19.899999999999999" customHeight="1" x14ac:dyDescent="0.25">
      <c r="A265" s="1" t="s">
        <v>1221</v>
      </c>
      <c r="B265" s="9" t="s">
        <v>785</v>
      </c>
      <c r="C265" s="1">
        <v>2018</v>
      </c>
      <c r="D265" s="2">
        <f t="shared" si="42"/>
        <v>2594000</v>
      </c>
      <c r="E265" s="3">
        <v>0</v>
      </c>
      <c r="F265" s="26">
        <v>0</v>
      </c>
      <c r="G265" s="3">
        <v>0</v>
      </c>
      <c r="H265" s="3">
        <v>598</v>
      </c>
      <c r="I265" s="10">
        <v>1794000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700000</v>
      </c>
      <c r="S265" s="3">
        <v>100000</v>
      </c>
    </row>
    <row r="266" spans="1:19" ht="19.899999999999999" customHeight="1" x14ac:dyDescent="0.25">
      <c r="A266" s="1" t="s">
        <v>1222</v>
      </c>
      <c r="B266" s="9" t="s">
        <v>786</v>
      </c>
      <c r="C266" s="1">
        <v>2018</v>
      </c>
      <c r="D266" s="2">
        <f t="shared" si="42"/>
        <v>5648000</v>
      </c>
      <c r="E266" s="3">
        <v>0</v>
      </c>
      <c r="F266" s="26">
        <v>0</v>
      </c>
      <c r="G266" s="3">
        <v>0</v>
      </c>
      <c r="H266" s="3">
        <v>1010</v>
      </c>
      <c r="I266" s="10">
        <v>4848000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700000</v>
      </c>
      <c r="S266" s="3">
        <v>100000</v>
      </c>
    </row>
    <row r="267" spans="1:19" ht="19.899999999999999" customHeight="1" x14ac:dyDescent="0.25">
      <c r="A267" s="1" t="s">
        <v>1223</v>
      </c>
      <c r="B267" s="9" t="s">
        <v>787</v>
      </c>
      <c r="C267" s="1">
        <v>2018</v>
      </c>
      <c r="D267" s="2">
        <f t="shared" si="42"/>
        <v>4212560</v>
      </c>
      <c r="E267" s="3">
        <v>0</v>
      </c>
      <c r="F267" s="26">
        <v>0</v>
      </c>
      <c r="G267" s="3">
        <v>0</v>
      </c>
      <c r="H267" s="3">
        <v>476.4</v>
      </c>
      <c r="I267" s="10">
        <v>3412560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700000</v>
      </c>
      <c r="S267" s="3">
        <v>100000</v>
      </c>
    </row>
    <row r="268" spans="1:19" s="40" customFormat="1" ht="19.899999999999999" customHeight="1" x14ac:dyDescent="0.25">
      <c r="A268" s="1" t="s">
        <v>1224</v>
      </c>
      <c r="B268" s="9" t="s">
        <v>788</v>
      </c>
      <c r="C268" s="1">
        <v>2018</v>
      </c>
      <c r="D268" s="2">
        <f t="shared" si="42"/>
        <v>5582000</v>
      </c>
      <c r="E268" s="3">
        <v>0</v>
      </c>
      <c r="F268" s="26">
        <v>0</v>
      </c>
      <c r="G268" s="3">
        <v>0</v>
      </c>
      <c r="H268" s="3">
        <v>996.25</v>
      </c>
      <c r="I268" s="10">
        <v>4782000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700000</v>
      </c>
      <c r="S268" s="3">
        <v>100000</v>
      </c>
    </row>
    <row r="269" spans="1:19" ht="19.899999999999999" customHeight="1" x14ac:dyDescent="0.25">
      <c r="A269" s="1" t="s">
        <v>1225</v>
      </c>
      <c r="B269" s="9" t="s">
        <v>789</v>
      </c>
      <c r="C269" s="1">
        <v>2018</v>
      </c>
      <c r="D269" s="2">
        <f t="shared" si="42"/>
        <v>5688992</v>
      </c>
      <c r="E269" s="3">
        <v>0</v>
      </c>
      <c r="F269" s="26">
        <v>0</v>
      </c>
      <c r="G269" s="3">
        <v>0</v>
      </c>
      <c r="H269" s="3">
        <v>1018.54</v>
      </c>
      <c r="I269" s="10">
        <v>4888992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700000</v>
      </c>
      <c r="S269" s="3">
        <v>100000</v>
      </c>
    </row>
    <row r="270" spans="1:19" ht="19.899999999999999" customHeight="1" x14ac:dyDescent="0.25">
      <c r="A270" s="1" t="s">
        <v>1226</v>
      </c>
      <c r="B270" s="9" t="s">
        <v>790</v>
      </c>
      <c r="C270" s="1">
        <v>2018</v>
      </c>
      <c r="D270" s="2">
        <f t="shared" si="42"/>
        <v>4125920</v>
      </c>
      <c r="E270" s="3">
        <v>0</v>
      </c>
      <c r="F270" s="26">
        <v>0</v>
      </c>
      <c r="G270" s="3">
        <v>0</v>
      </c>
      <c r="H270" s="3">
        <v>1108.6400000000001</v>
      </c>
      <c r="I270" s="10">
        <v>3325920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700000</v>
      </c>
      <c r="S270" s="3">
        <v>100000</v>
      </c>
    </row>
    <row r="271" spans="1:19" ht="19.899999999999999" customHeight="1" x14ac:dyDescent="0.25">
      <c r="A271" s="1" t="s">
        <v>1227</v>
      </c>
      <c r="B271" s="9" t="s">
        <v>847</v>
      </c>
      <c r="C271" s="1"/>
      <c r="D271" s="2">
        <f t="shared" si="42"/>
        <v>7748930.4000000004</v>
      </c>
      <c r="E271" s="3">
        <v>0</v>
      </c>
      <c r="F271" s="26">
        <v>0</v>
      </c>
      <c r="G271" s="3">
        <v>0</v>
      </c>
      <c r="H271" s="3">
        <v>1108.6400000000001</v>
      </c>
      <c r="I271" s="10">
        <v>3325920</v>
      </c>
      <c r="J271" s="3">
        <v>0</v>
      </c>
      <c r="K271" s="3">
        <v>0</v>
      </c>
      <c r="L271" s="7">
        <v>960.48</v>
      </c>
      <c r="M271" s="7">
        <v>2502050.4</v>
      </c>
      <c r="N271" s="3">
        <v>0</v>
      </c>
      <c r="O271" s="3">
        <v>0</v>
      </c>
      <c r="P271" s="7">
        <v>1920960</v>
      </c>
      <c r="Q271" s="3">
        <v>0</v>
      </c>
      <c r="R271" s="3">
        <v>0</v>
      </c>
      <c r="S271" s="3">
        <v>0</v>
      </c>
    </row>
    <row r="272" spans="1:19" ht="19.899999999999999" customHeight="1" x14ac:dyDescent="0.25">
      <c r="A272" s="1" t="s">
        <v>1228</v>
      </c>
      <c r="B272" s="9" t="s">
        <v>791</v>
      </c>
      <c r="C272" s="1">
        <v>2018</v>
      </c>
      <c r="D272" s="2">
        <f t="shared" si="42"/>
        <v>6746102.5800000001</v>
      </c>
      <c r="E272" s="3">
        <v>0</v>
      </c>
      <c r="F272" s="26">
        <v>0</v>
      </c>
      <c r="G272" s="3">
        <v>0</v>
      </c>
      <c r="H272" s="3">
        <v>1182</v>
      </c>
      <c r="I272" s="10">
        <v>5665944.3300000001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700000</v>
      </c>
      <c r="S272" s="3">
        <v>380158.25</v>
      </c>
    </row>
    <row r="273" spans="1:19" ht="19.899999999999999" customHeight="1" x14ac:dyDescent="0.25">
      <c r="A273" s="1" t="s">
        <v>1459</v>
      </c>
      <c r="B273" s="9" t="s">
        <v>792</v>
      </c>
      <c r="C273" s="1">
        <v>2018</v>
      </c>
      <c r="D273" s="2">
        <f t="shared" si="42"/>
        <v>2592000</v>
      </c>
      <c r="E273" s="3">
        <v>0</v>
      </c>
      <c r="F273" s="26">
        <v>0</v>
      </c>
      <c r="G273" s="3">
        <v>0</v>
      </c>
      <c r="H273" s="3">
        <v>540</v>
      </c>
      <c r="I273" s="10">
        <v>2592000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</row>
    <row r="274" spans="1:19" ht="19.899999999999999" customHeight="1" x14ac:dyDescent="0.25">
      <c r="A274" s="1" t="s">
        <v>1229</v>
      </c>
      <c r="B274" s="9" t="s">
        <v>793</v>
      </c>
      <c r="C274" s="1">
        <v>2018</v>
      </c>
      <c r="D274" s="2">
        <f t="shared" si="42"/>
        <v>4047200</v>
      </c>
      <c r="E274" s="3">
        <v>0</v>
      </c>
      <c r="F274" s="26">
        <v>0</v>
      </c>
      <c r="G274" s="3">
        <v>0</v>
      </c>
      <c r="H274" s="3">
        <v>1102.5999999999999</v>
      </c>
      <c r="I274" s="10">
        <v>3247200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700000</v>
      </c>
      <c r="S274" s="3">
        <v>100000</v>
      </c>
    </row>
    <row r="275" spans="1:19" ht="19.899999999999999" customHeight="1" x14ac:dyDescent="0.25">
      <c r="A275" s="1" t="s">
        <v>1230</v>
      </c>
      <c r="B275" s="9" t="s">
        <v>794</v>
      </c>
      <c r="C275" s="1">
        <v>2018</v>
      </c>
      <c r="D275" s="2">
        <f t="shared" si="42"/>
        <v>4229000</v>
      </c>
      <c r="E275" s="3">
        <v>0</v>
      </c>
      <c r="F275" s="26">
        <v>0</v>
      </c>
      <c r="G275" s="3">
        <v>0</v>
      </c>
      <c r="H275" s="3">
        <v>1145.0999999999999</v>
      </c>
      <c r="I275" s="10">
        <v>3429000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700000</v>
      </c>
      <c r="S275" s="3">
        <v>100000</v>
      </c>
    </row>
    <row r="276" spans="1:19" ht="19.899999999999999" customHeight="1" x14ac:dyDescent="0.25">
      <c r="A276" s="1" t="s">
        <v>1231</v>
      </c>
      <c r="B276" s="9" t="s">
        <v>795</v>
      </c>
      <c r="C276" s="3">
        <v>2072000</v>
      </c>
      <c r="D276" s="2">
        <f t="shared" si="42"/>
        <v>2250000</v>
      </c>
      <c r="E276" s="3">
        <v>0</v>
      </c>
      <c r="F276" s="26">
        <v>1</v>
      </c>
      <c r="G276" s="3">
        <v>2150000</v>
      </c>
      <c r="H276" s="3">
        <v>0</v>
      </c>
      <c r="I276" s="10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100000</v>
      </c>
    </row>
    <row r="277" spans="1:19" ht="19.899999999999999" customHeight="1" x14ac:dyDescent="0.25">
      <c r="A277" s="1" t="s">
        <v>1232</v>
      </c>
      <c r="B277" s="9" t="s">
        <v>796</v>
      </c>
      <c r="C277" s="3">
        <v>2084000</v>
      </c>
      <c r="D277" s="2">
        <f t="shared" si="42"/>
        <v>2250000</v>
      </c>
      <c r="E277" s="3">
        <v>0</v>
      </c>
      <c r="F277" s="26">
        <v>1</v>
      </c>
      <c r="G277" s="3">
        <v>2150000</v>
      </c>
      <c r="H277" s="3">
        <v>0</v>
      </c>
      <c r="I277" s="10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100000</v>
      </c>
    </row>
    <row r="278" spans="1:19" ht="19.899999999999999" customHeight="1" x14ac:dyDescent="0.25">
      <c r="A278" s="1" t="s">
        <v>1233</v>
      </c>
      <c r="B278" s="9" t="s">
        <v>797</v>
      </c>
      <c r="C278" s="3">
        <v>2072000</v>
      </c>
      <c r="D278" s="2">
        <f t="shared" si="42"/>
        <v>2250000</v>
      </c>
      <c r="E278" s="3">
        <v>0</v>
      </c>
      <c r="F278" s="26">
        <v>1</v>
      </c>
      <c r="G278" s="3">
        <v>2150000</v>
      </c>
      <c r="H278" s="3">
        <v>0</v>
      </c>
      <c r="I278" s="10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100000</v>
      </c>
    </row>
    <row r="279" spans="1:19" ht="19.899999999999999" customHeight="1" x14ac:dyDescent="0.25">
      <c r="A279" s="1" t="s">
        <v>1234</v>
      </c>
      <c r="B279" s="9" t="s">
        <v>654</v>
      </c>
      <c r="C279" s="1">
        <v>2018</v>
      </c>
      <c r="D279" s="2">
        <f t="shared" si="42"/>
        <v>4562214.9000000004</v>
      </c>
      <c r="E279" s="3">
        <v>1344558</v>
      </c>
      <c r="F279" s="26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597</v>
      </c>
      <c r="M279" s="3">
        <v>1535185</v>
      </c>
      <c r="N279" s="3">
        <v>80.8</v>
      </c>
      <c r="O279" s="3">
        <v>169680</v>
      </c>
      <c r="P279" s="3">
        <v>1194000</v>
      </c>
      <c r="Q279" s="3">
        <v>0</v>
      </c>
      <c r="R279" s="3">
        <v>0</v>
      </c>
      <c r="S279" s="3">
        <v>318791.90000000002</v>
      </c>
    </row>
    <row r="280" spans="1:19" ht="40.15" customHeight="1" x14ac:dyDescent="0.25">
      <c r="A280" s="69" t="s">
        <v>416</v>
      </c>
      <c r="B280" s="69"/>
      <c r="C280" s="56"/>
      <c r="D280" s="6">
        <f>SUM(D281:D282)</f>
        <v>8632437.9499999993</v>
      </c>
      <c r="E280" s="6">
        <f t="shared" ref="E280:S280" si="43">SUM(E281:E282)</f>
        <v>0</v>
      </c>
      <c r="F280" s="33">
        <f t="shared" si="43"/>
        <v>0</v>
      </c>
      <c r="G280" s="6">
        <f t="shared" si="43"/>
        <v>0</v>
      </c>
      <c r="H280" s="6">
        <f t="shared" si="43"/>
        <v>453</v>
      </c>
      <c r="I280" s="6">
        <f t="shared" si="43"/>
        <v>2174400</v>
      </c>
      <c r="J280" s="6">
        <f t="shared" si="43"/>
        <v>0</v>
      </c>
      <c r="K280" s="6">
        <f t="shared" si="43"/>
        <v>0</v>
      </c>
      <c r="L280" s="6">
        <f t="shared" si="43"/>
        <v>930.39</v>
      </c>
      <c r="M280" s="6">
        <f t="shared" si="43"/>
        <v>2423665.9500000002</v>
      </c>
      <c r="N280" s="6">
        <f t="shared" si="43"/>
        <v>75.52</v>
      </c>
      <c r="O280" s="6">
        <f t="shared" si="43"/>
        <v>158592</v>
      </c>
      <c r="P280" s="6">
        <f t="shared" si="43"/>
        <v>1860780</v>
      </c>
      <c r="Q280" s="6">
        <f t="shared" si="43"/>
        <v>0</v>
      </c>
      <c r="R280" s="6">
        <f t="shared" si="43"/>
        <v>1400000</v>
      </c>
      <c r="S280" s="6">
        <f t="shared" si="43"/>
        <v>615000</v>
      </c>
    </row>
    <row r="281" spans="1:19" ht="19.899999999999999" customHeight="1" x14ac:dyDescent="0.25">
      <c r="A281" s="66" t="s">
        <v>1235</v>
      </c>
      <c r="B281" s="57" t="s">
        <v>798</v>
      </c>
      <c r="C281" s="1">
        <v>2018</v>
      </c>
      <c r="D281" s="2">
        <f>SUM(E281,G281,I281,K281,M281,O281,P281,Q281,R281,S281)</f>
        <v>5658037.9500000002</v>
      </c>
      <c r="E281" s="3">
        <v>0</v>
      </c>
      <c r="F281" s="26">
        <v>0</v>
      </c>
      <c r="G281" s="3">
        <v>0</v>
      </c>
      <c r="H281" s="3">
        <v>0</v>
      </c>
      <c r="I281" s="10">
        <v>0</v>
      </c>
      <c r="J281" s="3">
        <v>0</v>
      </c>
      <c r="K281" s="3">
        <v>0</v>
      </c>
      <c r="L281" s="3">
        <v>930.39</v>
      </c>
      <c r="M281" s="3">
        <v>2423665.9500000002</v>
      </c>
      <c r="N281" s="3">
        <v>75.52</v>
      </c>
      <c r="O281" s="3">
        <v>158592</v>
      </c>
      <c r="P281" s="3">
        <v>1860780</v>
      </c>
      <c r="Q281" s="3">
        <v>0</v>
      </c>
      <c r="R281" s="3">
        <v>700000</v>
      </c>
      <c r="S281" s="3">
        <v>515000</v>
      </c>
    </row>
    <row r="282" spans="1:19" ht="19.899999999999999" customHeight="1" x14ac:dyDescent="0.25">
      <c r="A282" s="20" t="s">
        <v>1236</v>
      </c>
      <c r="B282" s="57" t="s">
        <v>799</v>
      </c>
      <c r="C282" s="1">
        <v>2018</v>
      </c>
      <c r="D282" s="2">
        <f>SUM(E282,G282,I282,K282,M282,O282,P282,Q282,R282,S282)</f>
        <v>2974400</v>
      </c>
      <c r="E282" s="3">
        <v>0</v>
      </c>
      <c r="F282" s="26">
        <v>0</v>
      </c>
      <c r="G282" s="3">
        <v>0</v>
      </c>
      <c r="H282" s="3">
        <v>453</v>
      </c>
      <c r="I282" s="3">
        <v>2174400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700000</v>
      </c>
      <c r="S282" s="3">
        <v>100000</v>
      </c>
    </row>
    <row r="283" spans="1:19" ht="40.15" customHeight="1" x14ac:dyDescent="0.25">
      <c r="A283" s="69" t="s">
        <v>417</v>
      </c>
      <c r="B283" s="69"/>
      <c r="C283" s="56"/>
      <c r="D283" s="6">
        <f>SUM(D284:D285)</f>
        <v>6253481.7999999998</v>
      </c>
      <c r="E283" s="6">
        <f t="shared" ref="E283:S283" si="44">SUM(E284:E285)</f>
        <v>0</v>
      </c>
      <c r="F283" s="33">
        <f t="shared" si="44"/>
        <v>0</v>
      </c>
      <c r="G283" s="6">
        <f t="shared" si="44"/>
        <v>0</v>
      </c>
      <c r="H283" s="6">
        <f t="shared" si="44"/>
        <v>0</v>
      </c>
      <c r="I283" s="6">
        <f t="shared" si="44"/>
        <v>0</v>
      </c>
      <c r="J283" s="6">
        <f t="shared" si="44"/>
        <v>646.5</v>
      </c>
      <c r="K283" s="6">
        <f t="shared" si="44"/>
        <v>775800</v>
      </c>
      <c r="L283" s="6">
        <f t="shared" si="44"/>
        <v>1109.1600000000001</v>
      </c>
      <c r="M283" s="6">
        <f t="shared" si="44"/>
        <v>2889361.8</v>
      </c>
      <c r="N283" s="6">
        <f t="shared" si="44"/>
        <v>0</v>
      </c>
      <c r="O283" s="6">
        <f t="shared" si="44"/>
        <v>0</v>
      </c>
      <c r="P283" s="6">
        <f t="shared" si="44"/>
        <v>2218320</v>
      </c>
      <c r="Q283" s="6">
        <f t="shared" si="44"/>
        <v>0</v>
      </c>
      <c r="R283" s="6">
        <f t="shared" si="44"/>
        <v>0</v>
      </c>
      <c r="S283" s="6">
        <f t="shared" si="44"/>
        <v>370000</v>
      </c>
    </row>
    <row r="284" spans="1:19" ht="19.899999999999999" customHeight="1" x14ac:dyDescent="0.25">
      <c r="A284" s="1" t="s">
        <v>1237</v>
      </c>
      <c r="B284" s="57" t="s">
        <v>800</v>
      </c>
      <c r="C284" s="1">
        <v>2018</v>
      </c>
      <c r="D284" s="2">
        <f>SUM(E284,G284,I284,K284,M284,O284,P284,Q284,R284,S284)</f>
        <v>2941740.9</v>
      </c>
      <c r="E284" s="3">
        <v>0</v>
      </c>
      <c r="F284" s="26">
        <v>0</v>
      </c>
      <c r="G284" s="3">
        <v>0</v>
      </c>
      <c r="H284" s="3">
        <v>0</v>
      </c>
      <c r="I284" s="3">
        <v>0</v>
      </c>
      <c r="J284" s="3">
        <v>323.25</v>
      </c>
      <c r="K284" s="3">
        <v>387900</v>
      </c>
      <c r="L284" s="3">
        <v>554.58000000000004</v>
      </c>
      <c r="M284" s="3">
        <v>1444680.9</v>
      </c>
      <c r="N284" s="3">
        <v>0</v>
      </c>
      <c r="O284" s="3">
        <v>0</v>
      </c>
      <c r="P284" s="3">
        <v>1109160</v>
      </c>
      <c r="Q284" s="3">
        <v>0</v>
      </c>
      <c r="R284" s="3">
        <v>0</v>
      </c>
      <c r="S284" s="3">
        <v>0</v>
      </c>
    </row>
    <row r="285" spans="1:19" ht="19.899999999999999" customHeight="1" x14ac:dyDescent="0.25">
      <c r="A285" s="1" t="s">
        <v>1238</v>
      </c>
      <c r="B285" s="57" t="s">
        <v>801</v>
      </c>
      <c r="C285" s="1">
        <v>2018</v>
      </c>
      <c r="D285" s="2">
        <f>SUM(E285,G285,I285,K285,M285,O285,P285,Q285,R285,S285)</f>
        <v>3311740.9</v>
      </c>
      <c r="E285" s="3">
        <v>0</v>
      </c>
      <c r="F285" s="26">
        <v>0</v>
      </c>
      <c r="G285" s="3">
        <v>0</v>
      </c>
      <c r="H285" s="3">
        <v>0</v>
      </c>
      <c r="I285" s="3">
        <v>0</v>
      </c>
      <c r="J285" s="3">
        <v>323.25</v>
      </c>
      <c r="K285" s="3">
        <v>387900</v>
      </c>
      <c r="L285" s="3">
        <v>554.58000000000004</v>
      </c>
      <c r="M285" s="3">
        <v>1444680.9</v>
      </c>
      <c r="N285" s="3">
        <v>0</v>
      </c>
      <c r="O285" s="3">
        <v>0</v>
      </c>
      <c r="P285" s="3">
        <v>1109160</v>
      </c>
      <c r="Q285" s="3">
        <v>0</v>
      </c>
      <c r="R285" s="3">
        <v>0</v>
      </c>
      <c r="S285" s="3">
        <v>370000</v>
      </c>
    </row>
    <row r="286" spans="1:19" ht="40.15" customHeight="1" x14ac:dyDescent="0.25">
      <c r="A286" s="69" t="s">
        <v>418</v>
      </c>
      <c r="B286" s="69"/>
      <c r="C286" s="56"/>
      <c r="D286" s="6">
        <f>SUM(D287:D288)</f>
        <v>3722277.51</v>
      </c>
      <c r="E286" s="6">
        <f t="shared" ref="E286:S286" si="45">SUM(E287:E288)</f>
        <v>308229</v>
      </c>
      <c r="F286" s="33">
        <f t="shared" si="45"/>
        <v>0</v>
      </c>
      <c r="G286" s="6">
        <f t="shared" si="45"/>
        <v>0</v>
      </c>
      <c r="H286" s="6">
        <f t="shared" si="45"/>
        <v>480</v>
      </c>
      <c r="I286" s="6">
        <f t="shared" si="45"/>
        <v>1440000</v>
      </c>
      <c r="J286" s="6">
        <f t="shared" si="45"/>
        <v>0</v>
      </c>
      <c r="K286" s="6">
        <f t="shared" si="45"/>
        <v>0</v>
      </c>
      <c r="L286" s="6">
        <f t="shared" si="45"/>
        <v>641</v>
      </c>
      <c r="M286" s="6">
        <f t="shared" si="45"/>
        <v>1669805</v>
      </c>
      <c r="N286" s="6">
        <f t="shared" si="45"/>
        <v>0</v>
      </c>
      <c r="O286" s="6">
        <f t="shared" si="45"/>
        <v>0</v>
      </c>
      <c r="P286" s="6">
        <f t="shared" si="45"/>
        <v>0</v>
      </c>
      <c r="Q286" s="6">
        <f t="shared" si="45"/>
        <v>0</v>
      </c>
      <c r="R286" s="6">
        <f t="shared" si="45"/>
        <v>0</v>
      </c>
      <c r="S286" s="6">
        <f t="shared" si="45"/>
        <v>304243.51</v>
      </c>
    </row>
    <row r="287" spans="1:19" ht="19.899999999999999" customHeight="1" x14ac:dyDescent="0.25">
      <c r="A287" s="1" t="s">
        <v>1239</v>
      </c>
      <c r="B287" s="57" t="s">
        <v>802</v>
      </c>
      <c r="C287" s="1">
        <v>2018</v>
      </c>
      <c r="D287" s="2">
        <f>SUM(E287,G287,I287,K287,M287,O287,P287,Q287,R287,S287)</f>
        <v>2282277.5099999998</v>
      </c>
      <c r="E287" s="3">
        <v>308229</v>
      </c>
      <c r="F287" s="26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641</v>
      </c>
      <c r="M287" s="3">
        <v>1669805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304243.51</v>
      </c>
    </row>
    <row r="288" spans="1:19" s="41" customFormat="1" ht="19.899999999999999" customHeight="1" x14ac:dyDescent="0.25">
      <c r="A288" s="1" t="s">
        <v>1240</v>
      </c>
      <c r="B288" s="57" t="s">
        <v>803</v>
      </c>
      <c r="C288" s="1">
        <v>2018</v>
      </c>
      <c r="D288" s="2">
        <f>SUM(E288,G288,I288,K288,M288,O288,P288,Q288,R288,S288)</f>
        <v>1440000</v>
      </c>
      <c r="E288" s="3">
        <v>0</v>
      </c>
      <c r="F288" s="26">
        <v>0</v>
      </c>
      <c r="G288" s="3">
        <v>0</v>
      </c>
      <c r="H288" s="3">
        <v>480</v>
      </c>
      <c r="I288" s="3">
        <v>1440000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</row>
    <row r="289" spans="1:189" ht="40.15" customHeight="1" x14ac:dyDescent="0.25">
      <c r="A289" s="69" t="s">
        <v>419</v>
      </c>
      <c r="B289" s="69"/>
      <c r="C289" s="56"/>
      <c r="D289" s="6">
        <f>SUM(D290)</f>
        <v>1249069</v>
      </c>
      <c r="E289" s="6">
        <f>SUM(E290)</f>
        <v>0</v>
      </c>
      <c r="F289" s="33">
        <f t="shared" ref="F289:S289" si="46">SUM(F290)</f>
        <v>0</v>
      </c>
      <c r="G289" s="6">
        <f t="shared" si="46"/>
        <v>0</v>
      </c>
      <c r="H289" s="6">
        <f t="shared" si="46"/>
        <v>398.3</v>
      </c>
      <c r="I289" s="6">
        <f t="shared" si="46"/>
        <v>1249069</v>
      </c>
      <c r="J289" s="6">
        <f t="shared" si="46"/>
        <v>0</v>
      </c>
      <c r="K289" s="6">
        <f t="shared" si="46"/>
        <v>0</v>
      </c>
      <c r="L289" s="6">
        <f t="shared" si="46"/>
        <v>0</v>
      </c>
      <c r="M289" s="6">
        <f t="shared" si="46"/>
        <v>0</v>
      </c>
      <c r="N289" s="6">
        <f t="shared" si="46"/>
        <v>0</v>
      </c>
      <c r="O289" s="6">
        <f t="shared" si="46"/>
        <v>0</v>
      </c>
      <c r="P289" s="6">
        <f t="shared" si="46"/>
        <v>0</v>
      </c>
      <c r="Q289" s="6">
        <f t="shared" si="46"/>
        <v>0</v>
      </c>
      <c r="R289" s="6">
        <f t="shared" si="46"/>
        <v>0</v>
      </c>
      <c r="S289" s="6">
        <f t="shared" si="46"/>
        <v>0</v>
      </c>
    </row>
    <row r="290" spans="1:189" ht="19.899999999999999" customHeight="1" x14ac:dyDescent="0.25">
      <c r="A290" s="1" t="s">
        <v>1241</v>
      </c>
      <c r="B290" s="57" t="s">
        <v>804</v>
      </c>
      <c r="C290" s="1">
        <v>2018</v>
      </c>
      <c r="D290" s="2">
        <f>SUM(E290,G290,I290,K290,M290,O290,P290,Q290,R290,S290)</f>
        <v>1249069</v>
      </c>
      <c r="E290" s="3">
        <v>0</v>
      </c>
      <c r="F290" s="26">
        <v>0</v>
      </c>
      <c r="G290" s="3">
        <v>0</v>
      </c>
      <c r="H290" s="3">
        <v>398.3</v>
      </c>
      <c r="I290" s="3">
        <v>1249069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</row>
    <row r="291" spans="1:189" s="36" customFormat="1" ht="36" customHeight="1" x14ac:dyDescent="0.25">
      <c r="A291" s="69" t="s">
        <v>420</v>
      </c>
      <c r="B291" s="69"/>
      <c r="C291" s="56"/>
      <c r="D291" s="6">
        <f>SUM(D292:D293)</f>
        <v>4066248.08</v>
      </c>
      <c r="E291" s="6">
        <f t="shared" ref="E291:S291" si="47">SUM(E292:E293)</f>
        <v>0</v>
      </c>
      <c r="F291" s="33">
        <f t="shared" si="47"/>
        <v>0</v>
      </c>
      <c r="G291" s="6">
        <f t="shared" si="47"/>
        <v>0</v>
      </c>
      <c r="H291" s="6">
        <f t="shared" si="47"/>
        <v>870</v>
      </c>
      <c r="I291" s="6">
        <f t="shared" si="47"/>
        <v>4066248.08</v>
      </c>
      <c r="J291" s="6">
        <f t="shared" si="47"/>
        <v>0</v>
      </c>
      <c r="K291" s="6">
        <f t="shared" si="47"/>
        <v>0</v>
      </c>
      <c r="L291" s="6">
        <f t="shared" si="47"/>
        <v>0</v>
      </c>
      <c r="M291" s="6">
        <f t="shared" si="47"/>
        <v>0</v>
      </c>
      <c r="N291" s="6">
        <f t="shared" si="47"/>
        <v>0</v>
      </c>
      <c r="O291" s="6">
        <f t="shared" si="47"/>
        <v>0</v>
      </c>
      <c r="P291" s="6">
        <f t="shared" si="47"/>
        <v>0</v>
      </c>
      <c r="Q291" s="6">
        <f t="shared" si="47"/>
        <v>0</v>
      </c>
      <c r="R291" s="6">
        <f t="shared" si="47"/>
        <v>0</v>
      </c>
      <c r="S291" s="6">
        <f t="shared" si="47"/>
        <v>0</v>
      </c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</row>
    <row r="292" spans="1:189" ht="19.899999999999999" customHeight="1" x14ac:dyDescent="0.25">
      <c r="A292" s="1" t="s">
        <v>1242</v>
      </c>
      <c r="B292" s="57" t="s">
        <v>634</v>
      </c>
      <c r="C292" s="1">
        <v>2018</v>
      </c>
      <c r="D292" s="2">
        <f>SUM(E292,G292,I292,K292,M292,O292,P292,Q292,R292,S292)</f>
        <v>2045134.96</v>
      </c>
      <c r="E292" s="3">
        <v>0</v>
      </c>
      <c r="F292" s="26">
        <v>0</v>
      </c>
      <c r="G292" s="3">
        <v>0</v>
      </c>
      <c r="H292" s="3">
        <v>435</v>
      </c>
      <c r="I292" s="3">
        <v>2045134.96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</row>
    <row r="293" spans="1:189" ht="19.899999999999999" customHeight="1" x14ac:dyDescent="0.25">
      <c r="A293" s="1" t="s">
        <v>1243</v>
      </c>
      <c r="B293" s="57" t="s">
        <v>635</v>
      </c>
      <c r="C293" s="1">
        <v>2018</v>
      </c>
      <c r="D293" s="2">
        <f>SUM(E293,G293,I293,K293,M293,O293,P293,Q293,R293,S293)</f>
        <v>2021113.12</v>
      </c>
      <c r="E293" s="3">
        <v>0</v>
      </c>
      <c r="F293" s="26">
        <v>0</v>
      </c>
      <c r="G293" s="3">
        <v>0</v>
      </c>
      <c r="H293" s="3">
        <v>435</v>
      </c>
      <c r="I293" s="3">
        <v>2021113.12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</row>
    <row r="294" spans="1:189" ht="40.15" customHeight="1" x14ac:dyDescent="0.25">
      <c r="A294" s="69" t="s">
        <v>421</v>
      </c>
      <c r="B294" s="69"/>
      <c r="C294" s="56"/>
      <c r="D294" s="6">
        <f>SUM(D295:D297)</f>
        <v>4632960</v>
      </c>
      <c r="E294" s="6">
        <f t="shared" ref="E294:S294" si="48">SUM(E295:E297)</f>
        <v>0</v>
      </c>
      <c r="F294" s="33">
        <f t="shared" si="48"/>
        <v>0</v>
      </c>
      <c r="G294" s="6">
        <f t="shared" si="48"/>
        <v>0</v>
      </c>
      <c r="H294" s="6">
        <f t="shared" si="48"/>
        <v>965.2</v>
      </c>
      <c r="I294" s="6">
        <f t="shared" si="48"/>
        <v>4632960</v>
      </c>
      <c r="J294" s="6">
        <f t="shared" si="48"/>
        <v>0</v>
      </c>
      <c r="K294" s="6">
        <f t="shared" si="48"/>
        <v>0</v>
      </c>
      <c r="L294" s="6">
        <f t="shared" si="48"/>
        <v>0</v>
      </c>
      <c r="M294" s="6">
        <f t="shared" si="48"/>
        <v>0</v>
      </c>
      <c r="N294" s="6">
        <f t="shared" si="48"/>
        <v>0</v>
      </c>
      <c r="O294" s="6">
        <f t="shared" si="48"/>
        <v>0</v>
      </c>
      <c r="P294" s="6">
        <f t="shared" si="48"/>
        <v>0</v>
      </c>
      <c r="Q294" s="6">
        <f t="shared" si="48"/>
        <v>0</v>
      </c>
      <c r="R294" s="6">
        <f t="shared" si="48"/>
        <v>0</v>
      </c>
      <c r="S294" s="6">
        <f t="shared" si="48"/>
        <v>0</v>
      </c>
    </row>
    <row r="295" spans="1:189" ht="19.899999999999999" customHeight="1" x14ac:dyDescent="0.25">
      <c r="A295" s="1" t="s">
        <v>1244</v>
      </c>
      <c r="B295" s="57" t="s">
        <v>805</v>
      </c>
      <c r="C295" s="1">
        <v>2018</v>
      </c>
      <c r="D295" s="2">
        <f>SUM(E295,G295,I295,K295,M295,O295,P295,Q295,R295,S295)</f>
        <v>1364352</v>
      </c>
      <c r="E295" s="3">
        <v>0</v>
      </c>
      <c r="F295" s="26">
        <v>0</v>
      </c>
      <c r="G295" s="3">
        <v>0</v>
      </c>
      <c r="H295" s="3">
        <v>284.24</v>
      </c>
      <c r="I295" s="7">
        <v>1364352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</row>
    <row r="296" spans="1:189" ht="19.899999999999999" customHeight="1" x14ac:dyDescent="0.25">
      <c r="A296" s="1" t="s">
        <v>1245</v>
      </c>
      <c r="B296" s="57" t="s">
        <v>806</v>
      </c>
      <c r="C296" s="1">
        <v>2018</v>
      </c>
      <c r="D296" s="2">
        <f>SUM(E296,G296,I296,K296,M296,O296,P296,Q296,R296,S296)</f>
        <v>1335168</v>
      </c>
      <c r="E296" s="3">
        <v>0</v>
      </c>
      <c r="F296" s="26">
        <v>0</v>
      </c>
      <c r="G296" s="3">
        <v>0</v>
      </c>
      <c r="H296" s="3">
        <v>278.16000000000003</v>
      </c>
      <c r="I296" s="7">
        <v>1335168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</row>
    <row r="297" spans="1:189" ht="19.899999999999999" customHeight="1" x14ac:dyDescent="0.25">
      <c r="A297" s="1" t="s">
        <v>1246</v>
      </c>
      <c r="B297" s="57" t="s">
        <v>807</v>
      </c>
      <c r="C297" s="1">
        <v>2018</v>
      </c>
      <c r="D297" s="2">
        <f>SUM(E297,G297,I297,K297,M297,O297,P297,Q297,R297,S297)</f>
        <v>1933440</v>
      </c>
      <c r="E297" s="3">
        <v>0</v>
      </c>
      <c r="F297" s="26">
        <v>0</v>
      </c>
      <c r="G297" s="3">
        <v>0</v>
      </c>
      <c r="H297" s="3">
        <v>402.8</v>
      </c>
      <c r="I297" s="7">
        <v>1933440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89" s="40" customFormat="1" ht="36" customHeight="1" x14ac:dyDescent="0.25">
      <c r="A298" s="69" t="s">
        <v>422</v>
      </c>
      <c r="B298" s="69"/>
      <c r="C298" s="56"/>
      <c r="D298" s="6">
        <f>SUM(D299:D301)</f>
        <v>5073600</v>
      </c>
      <c r="E298" s="6">
        <f t="shared" ref="E298:S298" si="49">SUM(E299:E301)</f>
        <v>0</v>
      </c>
      <c r="F298" s="33">
        <f t="shared" si="49"/>
        <v>0</v>
      </c>
      <c r="G298" s="6">
        <f t="shared" si="49"/>
        <v>0</v>
      </c>
      <c r="H298" s="6">
        <f t="shared" si="49"/>
        <v>1057</v>
      </c>
      <c r="I298" s="6">
        <f t="shared" si="49"/>
        <v>5073600</v>
      </c>
      <c r="J298" s="6">
        <f t="shared" si="49"/>
        <v>0</v>
      </c>
      <c r="K298" s="6">
        <f t="shared" si="49"/>
        <v>0</v>
      </c>
      <c r="L298" s="6">
        <f t="shared" si="49"/>
        <v>0</v>
      </c>
      <c r="M298" s="6">
        <f t="shared" si="49"/>
        <v>0</v>
      </c>
      <c r="N298" s="6">
        <f t="shared" si="49"/>
        <v>0</v>
      </c>
      <c r="O298" s="6">
        <f t="shared" si="49"/>
        <v>0</v>
      </c>
      <c r="P298" s="6">
        <f t="shared" si="49"/>
        <v>0</v>
      </c>
      <c r="Q298" s="6">
        <f t="shared" si="49"/>
        <v>0</v>
      </c>
      <c r="R298" s="6">
        <f t="shared" si="49"/>
        <v>0</v>
      </c>
      <c r="S298" s="6">
        <f t="shared" si="49"/>
        <v>0</v>
      </c>
    </row>
    <row r="299" spans="1:189" ht="23.1" customHeight="1" x14ac:dyDescent="0.25">
      <c r="A299" s="66" t="s">
        <v>1247</v>
      </c>
      <c r="B299" s="57" t="s">
        <v>808</v>
      </c>
      <c r="C299" s="1">
        <v>2018</v>
      </c>
      <c r="D299" s="2">
        <f>SUM(E299,G299,I299,K299,M299,O299,P299,Q299,R299,S299)</f>
        <v>1684800</v>
      </c>
      <c r="E299" s="3">
        <v>0</v>
      </c>
      <c r="F299" s="26">
        <v>0</v>
      </c>
      <c r="G299" s="3">
        <v>0</v>
      </c>
      <c r="H299" s="3">
        <v>351</v>
      </c>
      <c r="I299" s="7">
        <v>1684800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</row>
    <row r="300" spans="1:189" ht="23.1" customHeight="1" x14ac:dyDescent="0.25">
      <c r="A300" s="66" t="s">
        <v>1248</v>
      </c>
      <c r="B300" s="57" t="s">
        <v>809</v>
      </c>
      <c r="C300" s="1">
        <v>2018</v>
      </c>
      <c r="D300" s="2">
        <f>SUM(E300,G300,I300,K300,M300,O300,P300,Q300,R300,S300)</f>
        <v>1704000</v>
      </c>
      <c r="E300" s="3">
        <v>0</v>
      </c>
      <c r="F300" s="26">
        <v>0</v>
      </c>
      <c r="G300" s="3">
        <v>0</v>
      </c>
      <c r="H300" s="3">
        <v>355</v>
      </c>
      <c r="I300" s="7">
        <v>1704000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</row>
    <row r="301" spans="1:189" ht="23.1" customHeight="1" x14ac:dyDescent="0.25">
      <c r="A301" s="66" t="s">
        <v>1249</v>
      </c>
      <c r="B301" s="57" t="s">
        <v>810</v>
      </c>
      <c r="C301" s="1">
        <v>2018</v>
      </c>
      <c r="D301" s="2">
        <f>SUM(E301,G301,I301,K301,M301,O301,P301,Q301,R301,S301)</f>
        <v>1684800</v>
      </c>
      <c r="E301" s="3">
        <v>0</v>
      </c>
      <c r="F301" s="26">
        <v>0</v>
      </c>
      <c r="G301" s="3">
        <v>0</v>
      </c>
      <c r="H301" s="3">
        <v>351</v>
      </c>
      <c r="I301" s="7">
        <v>1684800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</row>
    <row r="302" spans="1:189" ht="34.5" customHeight="1" x14ac:dyDescent="0.25">
      <c r="A302" s="69" t="s">
        <v>423</v>
      </c>
      <c r="B302" s="69"/>
      <c r="C302" s="56"/>
      <c r="D302" s="6">
        <f>SUM(D303)</f>
        <v>1253817.22</v>
      </c>
      <c r="E302" s="6">
        <f t="shared" ref="E302:S302" si="50">SUM(E303)</f>
        <v>0</v>
      </c>
      <c r="F302" s="33">
        <f t="shared" si="50"/>
        <v>0</v>
      </c>
      <c r="G302" s="6">
        <f t="shared" si="50"/>
        <v>0</v>
      </c>
      <c r="H302" s="6">
        <f t="shared" si="50"/>
        <v>679.2</v>
      </c>
      <c r="I302" s="6">
        <f t="shared" si="50"/>
        <v>1253817.22</v>
      </c>
      <c r="J302" s="6">
        <f t="shared" si="50"/>
        <v>0</v>
      </c>
      <c r="K302" s="6">
        <f t="shared" si="50"/>
        <v>0</v>
      </c>
      <c r="L302" s="6">
        <f t="shared" si="50"/>
        <v>0</v>
      </c>
      <c r="M302" s="6">
        <f t="shared" si="50"/>
        <v>0</v>
      </c>
      <c r="N302" s="6">
        <f t="shared" si="50"/>
        <v>0</v>
      </c>
      <c r="O302" s="6">
        <f t="shared" si="50"/>
        <v>0</v>
      </c>
      <c r="P302" s="6">
        <f t="shared" si="50"/>
        <v>0</v>
      </c>
      <c r="Q302" s="6">
        <f t="shared" si="50"/>
        <v>0</v>
      </c>
      <c r="R302" s="6">
        <f t="shared" si="50"/>
        <v>0</v>
      </c>
      <c r="S302" s="6">
        <f t="shared" si="50"/>
        <v>0</v>
      </c>
    </row>
    <row r="303" spans="1:189" ht="19.899999999999999" customHeight="1" x14ac:dyDescent="0.25">
      <c r="A303" s="1" t="s">
        <v>1250</v>
      </c>
      <c r="B303" s="57" t="s">
        <v>811</v>
      </c>
      <c r="C303" s="1">
        <v>2018</v>
      </c>
      <c r="D303" s="2">
        <f>SUM(E303,G303,I303,K303,M303,O303,P303,Q303,R303,S303)</f>
        <v>1253817.22</v>
      </c>
      <c r="E303" s="3">
        <v>0</v>
      </c>
      <c r="F303" s="26">
        <v>0</v>
      </c>
      <c r="G303" s="3">
        <v>0</v>
      </c>
      <c r="H303" s="7">
        <v>679.2</v>
      </c>
      <c r="I303" s="10">
        <v>1253817.22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</row>
    <row r="304" spans="1:189" ht="40.15" customHeight="1" x14ac:dyDescent="0.25">
      <c r="A304" s="69" t="s">
        <v>424</v>
      </c>
      <c r="B304" s="69"/>
      <c r="C304" s="56"/>
      <c r="D304" s="6">
        <f>SUM(D305:D307)</f>
        <v>11112801</v>
      </c>
      <c r="E304" s="6">
        <f t="shared" ref="E304:S304" si="51">SUM(E305:E307)</f>
        <v>713841</v>
      </c>
      <c r="F304" s="33">
        <f t="shared" si="51"/>
        <v>0</v>
      </c>
      <c r="G304" s="6">
        <f t="shared" si="51"/>
        <v>0</v>
      </c>
      <c r="H304" s="6">
        <f t="shared" si="51"/>
        <v>2103.9499999999998</v>
      </c>
      <c r="I304" s="6">
        <f t="shared" si="51"/>
        <v>10098960</v>
      </c>
      <c r="J304" s="6">
        <f t="shared" si="51"/>
        <v>0</v>
      </c>
      <c r="K304" s="6">
        <f t="shared" si="51"/>
        <v>0</v>
      </c>
      <c r="L304" s="6">
        <f t="shared" si="51"/>
        <v>0</v>
      </c>
      <c r="M304" s="6">
        <f t="shared" si="51"/>
        <v>0</v>
      </c>
      <c r="N304" s="6">
        <f t="shared" si="51"/>
        <v>0</v>
      </c>
      <c r="O304" s="6">
        <f t="shared" si="51"/>
        <v>0</v>
      </c>
      <c r="P304" s="6">
        <f t="shared" si="51"/>
        <v>0</v>
      </c>
      <c r="Q304" s="6">
        <f t="shared" si="51"/>
        <v>0</v>
      </c>
      <c r="R304" s="6">
        <f t="shared" si="51"/>
        <v>0</v>
      </c>
      <c r="S304" s="6">
        <f t="shared" si="51"/>
        <v>300000</v>
      </c>
    </row>
    <row r="305" spans="1:23" ht="21" customHeight="1" x14ac:dyDescent="0.25">
      <c r="A305" s="66" t="s">
        <v>1251</v>
      </c>
      <c r="B305" s="57" t="s">
        <v>812</v>
      </c>
      <c r="C305" s="56"/>
      <c r="D305" s="2">
        <f>SUM(E305,G305,I305,K305,M305,O305,P305,Q305,R305,S305)</f>
        <v>5016801</v>
      </c>
      <c r="E305" s="3">
        <v>713841</v>
      </c>
      <c r="F305" s="26">
        <v>0</v>
      </c>
      <c r="G305" s="3">
        <v>0</v>
      </c>
      <c r="H305" s="3">
        <v>833.95</v>
      </c>
      <c r="I305" s="3">
        <v>4002960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300000</v>
      </c>
    </row>
    <row r="306" spans="1:23" ht="21" customHeight="1" x14ac:dyDescent="0.25">
      <c r="A306" s="66" t="s">
        <v>1252</v>
      </c>
      <c r="B306" s="57" t="s">
        <v>813</v>
      </c>
      <c r="C306" s="1">
        <v>2018</v>
      </c>
      <c r="D306" s="2">
        <f>SUM(E306,G306,I306,K306,M306,O306,P306,Q306,R306,S306)</f>
        <v>2874720</v>
      </c>
      <c r="E306" s="3">
        <v>0</v>
      </c>
      <c r="F306" s="26">
        <v>0</v>
      </c>
      <c r="G306" s="3">
        <v>0</v>
      </c>
      <c r="H306" s="7">
        <v>598.9</v>
      </c>
      <c r="I306" s="7">
        <v>2874720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</row>
    <row r="307" spans="1:23" ht="21" customHeight="1" x14ac:dyDescent="0.25">
      <c r="A307" s="1" t="s">
        <v>1253</v>
      </c>
      <c r="B307" s="57" t="s">
        <v>814</v>
      </c>
      <c r="C307" s="1">
        <v>2018</v>
      </c>
      <c r="D307" s="2">
        <f>SUM(E307,G307,I307,K307,M307,O307,P307,Q307,R307,S307)</f>
        <v>3221280</v>
      </c>
      <c r="E307" s="3">
        <v>0</v>
      </c>
      <c r="F307" s="26">
        <v>0</v>
      </c>
      <c r="G307" s="3">
        <v>0</v>
      </c>
      <c r="H307" s="7">
        <v>671.1</v>
      </c>
      <c r="I307" s="7">
        <v>3221280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</row>
    <row r="308" spans="1:23" ht="41.25" customHeight="1" x14ac:dyDescent="0.25">
      <c r="A308" s="69" t="s">
        <v>848</v>
      </c>
      <c r="B308" s="69"/>
      <c r="C308" s="1"/>
      <c r="D308" s="6">
        <f>SUM(D309)</f>
        <v>17580989.84</v>
      </c>
      <c r="E308" s="6">
        <f t="shared" ref="E308:S308" si="52">SUM(E309)</f>
        <v>6000000</v>
      </c>
      <c r="F308" s="33">
        <f t="shared" si="52"/>
        <v>0</v>
      </c>
      <c r="G308" s="6">
        <f t="shared" si="52"/>
        <v>0</v>
      </c>
      <c r="H308" s="6">
        <f t="shared" si="52"/>
        <v>1504.9</v>
      </c>
      <c r="I308" s="6">
        <f t="shared" si="52"/>
        <v>4317265.2</v>
      </c>
      <c r="J308" s="6">
        <f t="shared" si="52"/>
        <v>0</v>
      </c>
      <c r="K308" s="6">
        <f t="shared" si="52"/>
        <v>0</v>
      </c>
      <c r="L308" s="6">
        <f t="shared" si="52"/>
        <v>4419.3</v>
      </c>
      <c r="M308" s="6">
        <f t="shared" si="52"/>
        <v>6816802</v>
      </c>
      <c r="N308" s="6">
        <f t="shared" si="52"/>
        <v>0</v>
      </c>
      <c r="O308" s="6">
        <f t="shared" si="52"/>
        <v>0</v>
      </c>
      <c r="P308" s="6">
        <f t="shared" si="52"/>
        <v>0</v>
      </c>
      <c r="Q308" s="6">
        <f t="shared" si="52"/>
        <v>0</v>
      </c>
      <c r="R308" s="6">
        <f t="shared" si="52"/>
        <v>0</v>
      </c>
      <c r="S308" s="6">
        <f t="shared" si="52"/>
        <v>446922.64</v>
      </c>
    </row>
    <row r="309" spans="1:23" ht="19.899999999999999" customHeight="1" x14ac:dyDescent="0.25">
      <c r="A309" s="1" t="s">
        <v>1254</v>
      </c>
      <c r="B309" s="57" t="s">
        <v>1347</v>
      </c>
      <c r="C309" s="1">
        <v>2018</v>
      </c>
      <c r="D309" s="2">
        <f>SUM(E309,G309,I309,K309,M309,O309,P309,Q309,R309,S309)</f>
        <v>17580989.84</v>
      </c>
      <c r="E309" s="3">
        <v>6000000</v>
      </c>
      <c r="F309" s="26">
        <v>0</v>
      </c>
      <c r="G309" s="3">
        <v>0</v>
      </c>
      <c r="H309" s="3">
        <v>1504.9</v>
      </c>
      <c r="I309" s="10">
        <v>4317265.2</v>
      </c>
      <c r="J309" s="3">
        <v>0</v>
      </c>
      <c r="K309" s="3">
        <v>0</v>
      </c>
      <c r="L309" s="3">
        <v>4419.3</v>
      </c>
      <c r="M309" s="3">
        <v>6816802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446922.64</v>
      </c>
    </row>
    <row r="310" spans="1:23" ht="40.15" customHeight="1" x14ac:dyDescent="0.25">
      <c r="A310" s="69" t="s">
        <v>392</v>
      </c>
      <c r="B310" s="69"/>
      <c r="C310" s="56"/>
      <c r="D310" s="6">
        <f>SUM(D311:D315)</f>
        <v>30695891</v>
      </c>
      <c r="E310" s="6">
        <f t="shared" ref="E310:S310" si="53">SUM(E311:E315)</f>
        <v>8595891</v>
      </c>
      <c r="F310" s="33">
        <f t="shared" si="53"/>
        <v>8</v>
      </c>
      <c r="G310" s="6">
        <f t="shared" si="53"/>
        <v>20800000</v>
      </c>
      <c r="H310" s="6">
        <f t="shared" si="53"/>
        <v>0</v>
      </c>
      <c r="I310" s="6">
        <f t="shared" si="53"/>
        <v>0</v>
      </c>
      <c r="J310" s="6">
        <f t="shared" si="53"/>
        <v>0</v>
      </c>
      <c r="K310" s="6">
        <f t="shared" si="53"/>
        <v>0</v>
      </c>
      <c r="L310" s="6">
        <f t="shared" si="53"/>
        <v>0</v>
      </c>
      <c r="M310" s="6">
        <f t="shared" si="53"/>
        <v>0</v>
      </c>
      <c r="N310" s="6">
        <f t="shared" si="53"/>
        <v>0</v>
      </c>
      <c r="O310" s="6">
        <f t="shared" si="53"/>
        <v>0</v>
      </c>
      <c r="P310" s="6">
        <f t="shared" si="53"/>
        <v>0</v>
      </c>
      <c r="Q310" s="6">
        <f t="shared" si="53"/>
        <v>0</v>
      </c>
      <c r="R310" s="6">
        <f t="shared" si="53"/>
        <v>700000</v>
      </c>
      <c r="S310" s="6">
        <f t="shared" si="53"/>
        <v>600000</v>
      </c>
    </row>
    <row r="311" spans="1:23" ht="19.899999999999999" customHeight="1" x14ac:dyDescent="0.25">
      <c r="A311" s="1" t="s">
        <v>1255</v>
      </c>
      <c r="B311" s="67" t="s">
        <v>624</v>
      </c>
      <c r="C311" s="17"/>
      <c r="D311" s="2">
        <f>SUM(E311,G311,I311,K311,M311,O311,P311,Q311,R311,S311)</f>
        <v>2051242.9</v>
      </c>
      <c r="E311" s="2">
        <v>2051242.9</v>
      </c>
      <c r="F311" s="28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40"/>
      <c r="U311" s="40"/>
      <c r="V311" s="40"/>
      <c r="W311" s="40"/>
    </row>
    <row r="312" spans="1:23" ht="19.899999999999999" customHeight="1" x14ac:dyDescent="0.25">
      <c r="A312" s="1" t="s">
        <v>1256</v>
      </c>
      <c r="B312" s="67" t="s">
        <v>623</v>
      </c>
      <c r="C312" s="17"/>
      <c r="D312" s="2">
        <f>SUM(E312,G312,I312,K312,M312,O312,P312,Q312,R312,S312)</f>
        <v>3408559.88</v>
      </c>
      <c r="E312" s="2">
        <v>3408559.88</v>
      </c>
      <c r="F312" s="28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40"/>
      <c r="U312" s="40"/>
      <c r="V312" s="40"/>
      <c r="W312" s="40"/>
    </row>
    <row r="313" spans="1:23" ht="19.899999999999999" customHeight="1" x14ac:dyDescent="0.25">
      <c r="A313" s="1" t="s">
        <v>1257</v>
      </c>
      <c r="B313" s="68" t="s">
        <v>817</v>
      </c>
      <c r="C313" s="17">
        <v>2018</v>
      </c>
      <c r="D313" s="2">
        <f>SUM(E313,G313,I313,K313,M313,O313,P313,Q313,R313,S313)</f>
        <v>22100000</v>
      </c>
      <c r="E313" s="2">
        <v>0</v>
      </c>
      <c r="F313" s="33">
        <v>8</v>
      </c>
      <c r="G313" s="6">
        <v>20800000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700000</v>
      </c>
      <c r="S313" s="6">
        <v>600000</v>
      </c>
      <c r="T313" s="40"/>
      <c r="U313" s="40"/>
      <c r="V313" s="40"/>
      <c r="W313" s="40"/>
    </row>
    <row r="314" spans="1:23" ht="19.899999999999999" customHeight="1" x14ac:dyDescent="0.25">
      <c r="A314" s="1" t="s">
        <v>1258</v>
      </c>
      <c r="B314" s="67" t="s">
        <v>625</v>
      </c>
      <c r="C314" s="17"/>
      <c r="D314" s="2">
        <f>SUM(E314,G314,I314,K314,M314,O314,P314,Q314,R314,S314)</f>
        <v>1579387.63</v>
      </c>
      <c r="E314" s="2">
        <v>1579387.63</v>
      </c>
      <c r="F314" s="28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40"/>
      <c r="U314" s="40"/>
      <c r="V314" s="40"/>
      <c r="W314" s="40"/>
    </row>
    <row r="315" spans="1:23" ht="19.899999999999999" customHeight="1" x14ac:dyDescent="0.25">
      <c r="A315" s="1" t="s">
        <v>1259</v>
      </c>
      <c r="B315" s="57" t="s">
        <v>626</v>
      </c>
      <c r="C315" s="1"/>
      <c r="D315" s="2">
        <f>SUM(E315,G315,I315,K315,M315,O315,P315,Q315,R315,S315)</f>
        <v>1556700.59</v>
      </c>
      <c r="E315" s="3">
        <v>1556700.59</v>
      </c>
      <c r="F315" s="26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</row>
    <row r="316" spans="1:23" s="44" customFormat="1" ht="40.15" customHeight="1" x14ac:dyDescent="0.25">
      <c r="A316" s="69" t="s">
        <v>394</v>
      </c>
      <c r="B316" s="69"/>
      <c r="C316" s="56"/>
      <c r="D316" s="6">
        <f>SUM(D317)</f>
        <v>7131968.2699999996</v>
      </c>
      <c r="E316" s="6">
        <f t="shared" ref="E316:S316" si="54">SUM(E317)</f>
        <v>6000000</v>
      </c>
      <c r="F316" s="33">
        <f t="shared" si="54"/>
        <v>0</v>
      </c>
      <c r="G316" s="6">
        <f t="shared" si="54"/>
        <v>0</v>
      </c>
      <c r="H316" s="6">
        <f t="shared" si="54"/>
        <v>0</v>
      </c>
      <c r="I316" s="6">
        <f t="shared" si="54"/>
        <v>0</v>
      </c>
      <c r="J316" s="6">
        <f t="shared" si="54"/>
        <v>0</v>
      </c>
      <c r="K316" s="6">
        <f t="shared" si="54"/>
        <v>0</v>
      </c>
      <c r="L316" s="6">
        <f t="shared" si="54"/>
        <v>0</v>
      </c>
      <c r="M316" s="6">
        <f t="shared" si="54"/>
        <v>0</v>
      </c>
      <c r="N316" s="6">
        <f t="shared" si="54"/>
        <v>0</v>
      </c>
      <c r="O316" s="6">
        <f t="shared" si="54"/>
        <v>0</v>
      </c>
      <c r="P316" s="6">
        <f t="shared" si="54"/>
        <v>0</v>
      </c>
      <c r="Q316" s="6">
        <f t="shared" si="54"/>
        <v>0</v>
      </c>
      <c r="R316" s="6">
        <f t="shared" si="54"/>
        <v>700000</v>
      </c>
      <c r="S316" s="6">
        <f t="shared" si="54"/>
        <v>431968.27</v>
      </c>
    </row>
    <row r="317" spans="1:23" ht="19.899999999999999" customHeight="1" x14ac:dyDescent="0.25">
      <c r="A317" s="1" t="s">
        <v>1260</v>
      </c>
      <c r="B317" s="57" t="s">
        <v>849</v>
      </c>
      <c r="C317" s="1">
        <v>2017</v>
      </c>
      <c r="D317" s="2">
        <f>SUM(E317,G317,I317,K317,M317,O317,P317,Q317,R317,S317)</f>
        <v>7131968.2699999996</v>
      </c>
      <c r="E317" s="3">
        <v>6000000</v>
      </c>
      <c r="F317" s="26">
        <v>0</v>
      </c>
      <c r="G317" s="3">
        <v>0</v>
      </c>
      <c r="H317" s="7">
        <v>0</v>
      </c>
      <c r="I317" s="7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700000</v>
      </c>
      <c r="S317" s="3">
        <v>431968.27</v>
      </c>
    </row>
    <row r="318" spans="1:23" ht="40.15" customHeight="1" x14ac:dyDescent="0.25">
      <c r="A318" s="69" t="s">
        <v>425</v>
      </c>
      <c r="B318" s="69"/>
      <c r="C318" s="56"/>
      <c r="D318" s="6">
        <f>SUM(D319:D324)</f>
        <v>16269417.5</v>
      </c>
      <c r="E318" s="6">
        <f t="shared" ref="E318:S318" si="55">SUM(E319:E324)</f>
        <v>0</v>
      </c>
      <c r="F318" s="33">
        <f t="shared" si="55"/>
        <v>0</v>
      </c>
      <c r="G318" s="6">
        <f t="shared" si="55"/>
        <v>0</v>
      </c>
      <c r="H318" s="6">
        <f t="shared" si="55"/>
        <v>2814.9700000000003</v>
      </c>
      <c r="I318" s="6">
        <f t="shared" si="55"/>
        <v>13340232.5</v>
      </c>
      <c r="J318" s="6">
        <f t="shared" si="55"/>
        <v>0</v>
      </c>
      <c r="K318" s="6">
        <f t="shared" si="55"/>
        <v>0</v>
      </c>
      <c r="L318" s="6">
        <f t="shared" si="55"/>
        <v>597</v>
      </c>
      <c r="M318" s="6">
        <f t="shared" si="55"/>
        <v>1535185</v>
      </c>
      <c r="N318" s="6">
        <f t="shared" si="55"/>
        <v>0</v>
      </c>
      <c r="O318" s="6">
        <f t="shared" si="55"/>
        <v>0</v>
      </c>
      <c r="P318" s="6">
        <f t="shared" si="55"/>
        <v>1194000</v>
      </c>
      <c r="Q318" s="6">
        <f t="shared" si="55"/>
        <v>0</v>
      </c>
      <c r="R318" s="6">
        <f t="shared" si="55"/>
        <v>0</v>
      </c>
      <c r="S318" s="6">
        <f t="shared" si="55"/>
        <v>200000</v>
      </c>
    </row>
    <row r="319" spans="1:23" ht="19.899999999999999" customHeight="1" x14ac:dyDescent="0.25">
      <c r="A319" s="66" t="s">
        <v>1261</v>
      </c>
      <c r="B319" s="57" t="s">
        <v>850</v>
      </c>
      <c r="C319" s="1">
        <v>2018</v>
      </c>
      <c r="D319" s="2">
        <f t="shared" ref="D319:D324" si="56">SUM(E319,G319,I319,K319,M319,O319,P319,Q319,R319,S319)</f>
        <v>2929185</v>
      </c>
      <c r="E319" s="3">
        <v>0</v>
      </c>
      <c r="F319" s="26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597</v>
      </c>
      <c r="M319" s="3">
        <v>1535185</v>
      </c>
      <c r="N319" s="3">
        <v>0</v>
      </c>
      <c r="O319" s="3">
        <v>0</v>
      </c>
      <c r="P319" s="3">
        <v>1194000</v>
      </c>
      <c r="Q319" s="3">
        <v>0</v>
      </c>
      <c r="R319" s="3">
        <v>0</v>
      </c>
      <c r="S319" s="3">
        <v>200000</v>
      </c>
    </row>
    <row r="320" spans="1:23" ht="19.899999999999999" customHeight="1" x14ac:dyDescent="0.25">
      <c r="A320" s="66" t="s">
        <v>1262</v>
      </c>
      <c r="B320" s="57" t="s">
        <v>824</v>
      </c>
      <c r="C320" s="1">
        <v>2018</v>
      </c>
      <c r="D320" s="2">
        <f t="shared" si="56"/>
        <v>3965016.5</v>
      </c>
      <c r="E320" s="3">
        <v>0</v>
      </c>
      <c r="F320" s="26">
        <v>0</v>
      </c>
      <c r="G320" s="3">
        <v>0</v>
      </c>
      <c r="H320" s="3">
        <v>861.8</v>
      </c>
      <c r="I320" s="3">
        <v>3965016.5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ht="19.899999999999999" customHeight="1" x14ac:dyDescent="0.25">
      <c r="A321" s="66" t="s">
        <v>1263</v>
      </c>
      <c r="B321" s="57" t="s">
        <v>825</v>
      </c>
      <c r="C321" s="1">
        <v>2018</v>
      </c>
      <c r="D321" s="2">
        <f t="shared" si="56"/>
        <v>3183360</v>
      </c>
      <c r="E321" s="3">
        <v>0</v>
      </c>
      <c r="F321" s="26">
        <v>0</v>
      </c>
      <c r="G321" s="3">
        <v>0</v>
      </c>
      <c r="H321" s="3">
        <v>663.2</v>
      </c>
      <c r="I321" s="3">
        <v>3183360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ht="19.899999999999999" customHeight="1" x14ac:dyDescent="0.25">
      <c r="A322" s="66" t="s">
        <v>1264</v>
      </c>
      <c r="B322" s="57" t="s">
        <v>826</v>
      </c>
      <c r="C322" s="1">
        <v>2018</v>
      </c>
      <c r="D322" s="2">
        <f t="shared" si="56"/>
        <v>3080640</v>
      </c>
      <c r="E322" s="3">
        <v>0</v>
      </c>
      <c r="F322" s="26">
        <v>0</v>
      </c>
      <c r="G322" s="3">
        <v>0</v>
      </c>
      <c r="H322" s="3">
        <v>641.79999999999995</v>
      </c>
      <c r="I322" s="3">
        <v>3080640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ht="19.899999999999999" customHeight="1" x14ac:dyDescent="0.25">
      <c r="A323" s="66" t="s">
        <v>1265</v>
      </c>
      <c r="B323" s="57" t="s">
        <v>0</v>
      </c>
      <c r="C323" s="1">
        <v>2018</v>
      </c>
      <c r="D323" s="2">
        <f t="shared" si="56"/>
        <v>1335216</v>
      </c>
      <c r="E323" s="3">
        <v>0</v>
      </c>
      <c r="F323" s="26">
        <v>0</v>
      </c>
      <c r="G323" s="3">
        <v>0</v>
      </c>
      <c r="H323" s="3">
        <v>278.17</v>
      </c>
      <c r="I323" s="3">
        <v>1335216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s="40" customFormat="1" ht="19.899999999999999" customHeight="1" x14ac:dyDescent="0.25">
      <c r="A324" s="66" t="s">
        <v>1266</v>
      </c>
      <c r="B324" s="57" t="s">
        <v>1</v>
      </c>
      <c r="C324" s="1">
        <v>2018</v>
      </c>
      <c r="D324" s="2">
        <f t="shared" si="56"/>
        <v>1776000</v>
      </c>
      <c r="E324" s="3">
        <v>0</v>
      </c>
      <c r="F324" s="26">
        <v>0</v>
      </c>
      <c r="G324" s="3">
        <v>0</v>
      </c>
      <c r="H324" s="3">
        <v>370</v>
      </c>
      <c r="I324" s="3">
        <v>1776000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</row>
    <row r="325" spans="1:19" s="44" customFormat="1" ht="40.15" customHeight="1" x14ac:dyDescent="0.25">
      <c r="A325" s="69" t="s">
        <v>396</v>
      </c>
      <c r="B325" s="69"/>
      <c r="C325" s="56"/>
      <c r="D325" s="6">
        <f>SUM(D326:D327)</f>
        <v>10496413.25</v>
      </c>
      <c r="E325" s="6">
        <f t="shared" ref="E325:S325" si="57">SUM(E326:E327)</f>
        <v>6000000</v>
      </c>
      <c r="F325" s="6">
        <f t="shared" si="57"/>
        <v>0</v>
      </c>
      <c r="G325" s="6">
        <f t="shared" si="57"/>
        <v>0</v>
      </c>
      <c r="H325" s="6">
        <f t="shared" si="57"/>
        <v>1371</v>
      </c>
      <c r="I325" s="6">
        <f t="shared" si="57"/>
        <v>4113000</v>
      </c>
      <c r="J325" s="6">
        <f t="shared" si="57"/>
        <v>0</v>
      </c>
      <c r="K325" s="6">
        <f t="shared" si="57"/>
        <v>0</v>
      </c>
      <c r="L325" s="6">
        <f t="shared" si="57"/>
        <v>0</v>
      </c>
      <c r="M325" s="6">
        <f t="shared" si="57"/>
        <v>0</v>
      </c>
      <c r="N325" s="6">
        <f t="shared" si="57"/>
        <v>0</v>
      </c>
      <c r="O325" s="6">
        <f t="shared" si="57"/>
        <v>0</v>
      </c>
      <c r="P325" s="6">
        <f t="shared" si="57"/>
        <v>0</v>
      </c>
      <c r="Q325" s="6">
        <f t="shared" si="57"/>
        <v>0</v>
      </c>
      <c r="R325" s="6">
        <f t="shared" si="57"/>
        <v>0</v>
      </c>
      <c r="S325" s="6">
        <f t="shared" si="57"/>
        <v>383413.25</v>
      </c>
    </row>
    <row r="326" spans="1:19" s="40" customFormat="1" ht="19.899999999999999" customHeight="1" x14ac:dyDescent="0.25">
      <c r="A326" s="66" t="s">
        <v>1267</v>
      </c>
      <c r="B326" s="57" t="s">
        <v>4</v>
      </c>
      <c r="C326" s="60">
        <v>2017</v>
      </c>
      <c r="D326" s="2">
        <f>SUM(E326,G326,I326,K326,M326,O326,P326,Q326,R326,S326)</f>
        <v>6383413.25</v>
      </c>
      <c r="E326" s="3">
        <v>6000000</v>
      </c>
      <c r="F326" s="26">
        <v>0</v>
      </c>
      <c r="G326" s="3">
        <v>0</v>
      </c>
      <c r="H326" s="3">
        <v>0</v>
      </c>
      <c r="I326" s="7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383413.25</v>
      </c>
    </row>
    <row r="327" spans="1:19" s="40" customFormat="1" ht="19.899999999999999" customHeight="1" x14ac:dyDescent="0.25">
      <c r="A327" s="66" t="s">
        <v>1268</v>
      </c>
      <c r="B327" s="57" t="s">
        <v>1416</v>
      </c>
      <c r="C327" s="60"/>
      <c r="D327" s="2">
        <f>SUM(E327,G327,I327,K327,M327,O327,P327,Q327,R327,S327)</f>
        <v>4113000</v>
      </c>
      <c r="E327" s="3">
        <v>0</v>
      </c>
      <c r="F327" s="26">
        <v>0</v>
      </c>
      <c r="G327" s="3">
        <v>0</v>
      </c>
      <c r="H327" s="3">
        <v>1371</v>
      </c>
      <c r="I327" s="7">
        <v>4113000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</row>
    <row r="328" spans="1:19" ht="40.15" customHeight="1" x14ac:dyDescent="0.25">
      <c r="A328" s="69" t="s">
        <v>426</v>
      </c>
      <c r="B328" s="69"/>
      <c r="C328" s="56"/>
      <c r="D328" s="6">
        <f>SUM(D329:D331)</f>
        <v>10715248.26</v>
      </c>
      <c r="E328" s="6">
        <f t="shared" ref="E328:S328" si="58">SUM(E329:E331)</f>
        <v>0</v>
      </c>
      <c r="F328" s="33">
        <f t="shared" si="58"/>
        <v>0</v>
      </c>
      <c r="G328" s="6">
        <f t="shared" si="58"/>
        <v>0</v>
      </c>
      <c r="H328" s="6">
        <f t="shared" si="58"/>
        <v>1233</v>
      </c>
      <c r="I328" s="6">
        <f t="shared" si="58"/>
        <v>5918400</v>
      </c>
      <c r="J328" s="6">
        <f t="shared" si="58"/>
        <v>0</v>
      </c>
      <c r="K328" s="6">
        <f t="shared" si="58"/>
        <v>0</v>
      </c>
      <c r="L328" s="6">
        <f t="shared" si="58"/>
        <v>984</v>
      </c>
      <c r="M328" s="6">
        <f t="shared" si="58"/>
        <v>2563320</v>
      </c>
      <c r="N328" s="6">
        <f t="shared" si="58"/>
        <v>0</v>
      </c>
      <c r="O328" s="6">
        <f t="shared" si="58"/>
        <v>0</v>
      </c>
      <c r="P328" s="6">
        <f t="shared" si="58"/>
        <v>1968000</v>
      </c>
      <c r="Q328" s="6">
        <f t="shared" si="58"/>
        <v>0</v>
      </c>
      <c r="R328" s="6">
        <f t="shared" si="58"/>
        <v>0</v>
      </c>
      <c r="S328" s="6">
        <f t="shared" si="58"/>
        <v>265528.26</v>
      </c>
    </row>
    <row r="329" spans="1:19" ht="21" customHeight="1" x14ac:dyDescent="0.25">
      <c r="A329" s="66" t="s">
        <v>1269</v>
      </c>
      <c r="B329" s="57" t="s">
        <v>1361</v>
      </c>
      <c r="C329" s="53"/>
      <c r="D329" s="2">
        <f>SUM(E329,G329,I329,K329,M329,O329,P329,Q329,R329,S329)</f>
        <v>3774509.95</v>
      </c>
      <c r="E329" s="7">
        <v>0</v>
      </c>
      <c r="F329" s="27">
        <v>0</v>
      </c>
      <c r="G329" s="7">
        <v>0</v>
      </c>
      <c r="H329" s="7">
        <v>360.1</v>
      </c>
      <c r="I329" s="7">
        <v>1728480</v>
      </c>
      <c r="J329" s="7">
        <v>0</v>
      </c>
      <c r="K329" s="7">
        <v>0</v>
      </c>
      <c r="L329" s="7">
        <v>416</v>
      </c>
      <c r="M329" s="7">
        <v>1083680</v>
      </c>
      <c r="N329" s="7">
        <v>0</v>
      </c>
      <c r="O329" s="7">
        <v>0</v>
      </c>
      <c r="P329" s="7">
        <v>832000</v>
      </c>
      <c r="Q329" s="7">
        <v>0</v>
      </c>
      <c r="R329" s="7">
        <v>0</v>
      </c>
      <c r="S329" s="7">
        <v>130349.95</v>
      </c>
    </row>
    <row r="330" spans="1:19" ht="21" customHeight="1" x14ac:dyDescent="0.25">
      <c r="A330" s="66" t="s">
        <v>1270</v>
      </c>
      <c r="B330" s="57" t="s">
        <v>1362</v>
      </c>
      <c r="C330" s="53"/>
      <c r="D330" s="2">
        <f>SUM(E330,G330,I330,K330,M330,O330,P330,Q330,R330,S330)</f>
        <v>5195938.3099999996</v>
      </c>
      <c r="E330" s="7">
        <v>0</v>
      </c>
      <c r="F330" s="27">
        <v>0</v>
      </c>
      <c r="G330" s="7">
        <v>0</v>
      </c>
      <c r="H330" s="7">
        <v>509.4</v>
      </c>
      <c r="I330" s="7">
        <v>2445120</v>
      </c>
      <c r="J330" s="7">
        <v>0</v>
      </c>
      <c r="K330" s="7">
        <v>0</v>
      </c>
      <c r="L330" s="7">
        <v>568</v>
      </c>
      <c r="M330" s="7">
        <v>1479640</v>
      </c>
      <c r="N330" s="7">
        <v>0</v>
      </c>
      <c r="O330" s="7">
        <v>0</v>
      </c>
      <c r="P330" s="42">
        <v>1136000</v>
      </c>
      <c r="Q330" s="7">
        <v>0</v>
      </c>
      <c r="R330" s="7">
        <v>0</v>
      </c>
      <c r="S330" s="7">
        <v>135178.31</v>
      </c>
    </row>
    <row r="331" spans="1:19" s="39" customFormat="1" ht="21" customHeight="1" x14ac:dyDescent="0.25">
      <c r="A331" s="66" t="s">
        <v>1271</v>
      </c>
      <c r="B331" s="57" t="s">
        <v>2</v>
      </c>
      <c r="C331" s="60">
        <v>2018</v>
      </c>
      <c r="D331" s="2">
        <f>SUM(E331,G331,I331,K331,M331,O331,P331,Q331,R331,S331)</f>
        <v>1744800</v>
      </c>
      <c r="E331" s="3">
        <v>0</v>
      </c>
      <c r="F331" s="26">
        <v>0</v>
      </c>
      <c r="G331" s="3">
        <v>0</v>
      </c>
      <c r="H331" s="7">
        <v>363.5</v>
      </c>
      <c r="I331" s="7">
        <v>1744800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</row>
    <row r="332" spans="1:19" s="39" customFormat="1" ht="37.5" customHeight="1" x14ac:dyDescent="0.25">
      <c r="A332" s="69" t="s">
        <v>439</v>
      </c>
      <c r="B332" s="69"/>
      <c r="C332" s="60"/>
      <c r="D332" s="6">
        <f>SUM(D333)</f>
        <v>4371119.2</v>
      </c>
      <c r="E332" s="6">
        <f t="shared" ref="E332:S332" si="59">SUM(E333)</f>
        <v>1214956.2</v>
      </c>
      <c r="F332" s="33">
        <f t="shared" si="59"/>
        <v>0</v>
      </c>
      <c r="G332" s="6">
        <f t="shared" si="59"/>
        <v>0</v>
      </c>
      <c r="H332" s="6">
        <f t="shared" si="59"/>
        <v>250.3</v>
      </c>
      <c r="I332" s="6">
        <f t="shared" si="59"/>
        <v>750900</v>
      </c>
      <c r="J332" s="6">
        <f t="shared" si="59"/>
        <v>0</v>
      </c>
      <c r="K332" s="6">
        <f t="shared" si="59"/>
        <v>0</v>
      </c>
      <c r="L332" s="6">
        <f t="shared" si="59"/>
        <v>500.6</v>
      </c>
      <c r="M332" s="6">
        <f t="shared" si="59"/>
        <v>1304063</v>
      </c>
      <c r="N332" s="6">
        <f t="shared" si="59"/>
        <v>0</v>
      </c>
      <c r="O332" s="6">
        <f t="shared" si="59"/>
        <v>0</v>
      </c>
      <c r="P332" s="6">
        <f t="shared" si="59"/>
        <v>1001200</v>
      </c>
      <c r="Q332" s="6">
        <f t="shared" si="59"/>
        <v>0</v>
      </c>
      <c r="R332" s="6">
        <f t="shared" si="59"/>
        <v>0</v>
      </c>
      <c r="S332" s="6">
        <f t="shared" si="59"/>
        <v>100000</v>
      </c>
    </row>
    <row r="333" spans="1:19" s="39" customFormat="1" ht="19.899999999999999" customHeight="1" x14ac:dyDescent="0.25">
      <c r="A333" s="66" t="s">
        <v>1272</v>
      </c>
      <c r="B333" s="57" t="s">
        <v>949</v>
      </c>
      <c r="C333" s="60"/>
      <c r="D333" s="2">
        <f>SUM(E333,G333,I333,K333,M333,O333,P333,Q333,R333,S333)</f>
        <v>4371119.2</v>
      </c>
      <c r="E333" s="3">
        <v>1214956.2</v>
      </c>
      <c r="F333" s="26">
        <v>0</v>
      </c>
      <c r="G333" s="3">
        <v>0</v>
      </c>
      <c r="H333" s="7">
        <v>250.3</v>
      </c>
      <c r="I333" s="7">
        <v>750900</v>
      </c>
      <c r="J333" s="3">
        <v>0</v>
      </c>
      <c r="K333" s="3">
        <v>0</v>
      </c>
      <c r="L333" s="3">
        <v>500.6</v>
      </c>
      <c r="M333" s="3">
        <v>1304063</v>
      </c>
      <c r="N333" s="3">
        <v>0</v>
      </c>
      <c r="O333" s="3">
        <v>0</v>
      </c>
      <c r="P333" s="3">
        <v>1001200</v>
      </c>
      <c r="Q333" s="3">
        <v>0</v>
      </c>
      <c r="R333" s="3">
        <v>0</v>
      </c>
      <c r="S333" s="3">
        <v>100000</v>
      </c>
    </row>
    <row r="334" spans="1:19" ht="40.15" customHeight="1" x14ac:dyDescent="0.25">
      <c r="A334" s="69" t="s">
        <v>397</v>
      </c>
      <c r="B334" s="70"/>
      <c r="C334" s="56"/>
      <c r="D334" s="6">
        <f>SUM(D335)</f>
        <v>4183139.35</v>
      </c>
      <c r="E334" s="6">
        <f t="shared" ref="E334:S334" si="60">SUM(E335)</f>
        <v>0</v>
      </c>
      <c r="F334" s="33">
        <f t="shared" si="60"/>
        <v>0</v>
      </c>
      <c r="G334" s="6">
        <f t="shared" si="60"/>
        <v>0</v>
      </c>
      <c r="H334" s="6">
        <f t="shared" si="60"/>
        <v>527.91</v>
      </c>
      <c r="I334" s="6">
        <f t="shared" si="60"/>
        <v>1527420</v>
      </c>
      <c r="J334" s="6">
        <f t="shared" si="60"/>
        <v>0</v>
      </c>
      <c r="K334" s="6">
        <f t="shared" si="60"/>
        <v>0</v>
      </c>
      <c r="L334" s="6">
        <f t="shared" si="60"/>
        <v>1019.47</v>
      </c>
      <c r="M334" s="6">
        <f t="shared" si="60"/>
        <v>2655719.35</v>
      </c>
      <c r="N334" s="6">
        <f t="shared" si="60"/>
        <v>0</v>
      </c>
      <c r="O334" s="6">
        <f t="shared" si="60"/>
        <v>0</v>
      </c>
      <c r="P334" s="6">
        <f t="shared" si="60"/>
        <v>0</v>
      </c>
      <c r="Q334" s="6">
        <f t="shared" si="60"/>
        <v>0</v>
      </c>
      <c r="R334" s="6">
        <f t="shared" si="60"/>
        <v>0</v>
      </c>
      <c r="S334" s="6">
        <f t="shared" si="60"/>
        <v>0</v>
      </c>
    </row>
    <row r="335" spans="1:19" ht="19.899999999999999" customHeight="1" x14ac:dyDescent="0.25">
      <c r="A335" s="1" t="s">
        <v>1273</v>
      </c>
      <c r="B335" s="57" t="s">
        <v>911</v>
      </c>
      <c r="C335" s="60">
        <v>2017</v>
      </c>
      <c r="D335" s="2">
        <f>SUM(E335,G335,I335,K335,M335,O335,P335,Q335,R335,S335)</f>
        <v>4183139.35</v>
      </c>
      <c r="E335" s="3">
        <v>0</v>
      </c>
      <c r="F335" s="26">
        <v>0</v>
      </c>
      <c r="G335" s="3">
        <v>0</v>
      </c>
      <c r="H335" s="7">
        <v>527.91</v>
      </c>
      <c r="I335" s="7">
        <v>1527420</v>
      </c>
      <c r="J335" s="3">
        <v>0</v>
      </c>
      <c r="K335" s="3">
        <v>0</v>
      </c>
      <c r="L335" s="3">
        <v>1019.47</v>
      </c>
      <c r="M335" s="3">
        <v>2655719.35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</row>
    <row r="336" spans="1:19" ht="40.15" customHeight="1" x14ac:dyDescent="0.25">
      <c r="A336" s="86" t="s">
        <v>427</v>
      </c>
      <c r="B336" s="70"/>
      <c r="C336" s="31"/>
      <c r="D336" s="6">
        <f>SUM(D337:D338)</f>
        <v>1000000</v>
      </c>
      <c r="E336" s="6">
        <f t="shared" ref="E336:S336" si="61">SUM(E337:E338)</f>
        <v>0</v>
      </c>
      <c r="F336" s="33">
        <f t="shared" si="61"/>
        <v>0</v>
      </c>
      <c r="G336" s="6">
        <f t="shared" si="61"/>
        <v>0</v>
      </c>
      <c r="H336" s="6">
        <f t="shared" si="61"/>
        <v>0</v>
      </c>
      <c r="I336" s="6">
        <f t="shared" si="61"/>
        <v>0</v>
      </c>
      <c r="J336" s="6">
        <f t="shared" si="61"/>
        <v>0</v>
      </c>
      <c r="K336" s="6">
        <f t="shared" si="61"/>
        <v>0</v>
      </c>
      <c r="L336" s="6">
        <f t="shared" si="61"/>
        <v>0</v>
      </c>
      <c r="M336" s="6">
        <f t="shared" si="61"/>
        <v>0</v>
      </c>
      <c r="N336" s="6">
        <f t="shared" si="61"/>
        <v>0</v>
      </c>
      <c r="O336" s="6">
        <f t="shared" si="61"/>
        <v>0</v>
      </c>
      <c r="P336" s="6">
        <f t="shared" si="61"/>
        <v>0</v>
      </c>
      <c r="Q336" s="6">
        <f t="shared" si="61"/>
        <v>0</v>
      </c>
      <c r="R336" s="6">
        <f t="shared" si="61"/>
        <v>0</v>
      </c>
      <c r="S336" s="6">
        <f t="shared" si="61"/>
        <v>1000000</v>
      </c>
    </row>
    <row r="337" spans="1:19" ht="19.899999999999999" customHeight="1" x14ac:dyDescent="0.25">
      <c r="A337" s="1" t="s">
        <v>1274</v>
      </c>
      <c r="B337" s="57" t="s">
        <v>15</v>
      </c>
      <c r="C337" s="1">
        <v>2018</v>
      </c>
      <c r="D337" s="2">
        <f>SUM(E337,G337,I337,K337,M337,O337,P337,Q337,R337,S337)</f>
        <v>500000</v>
      </c>
      <c r="E337" s="3">
        <v>0</v>
      </c>
      <c r="F337" s="26">
        <v>0</v>
      </c>
      <c r="G337" s="3">
        <v>0</v>
      </c>
      <c r="H337" s="7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500000</v>
      </c>
    </row>
    <row r="338" spans="1:19" ht="19.899999999999999" customHeight="1" x14ac:dyDescent="0.25">
      <c r="A338" s="1" t="s">
        <v>1275</v>
      </c>
      <c r="B338" s="57" t="s">
        <v>16</v>
      </c>
      <c r="C338" s="1">
        <v>2018</v>
      </c>
      <c r="D338" s="2">
        <f>SUM(E338,G338,I338,K338,M338,O338,P338,Q338,R338,S338)</f>
        <v>500000</v>
      </c>
      <c r="E338" s="3">
        <v>0</v>
      </c>
      <c r="F338" s="26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500000</v>
      </c>
    </row>
    <row r="339" spans="1:19" ht="40.15" customHeight="1" x14ac:dyDescent="0.25">
      <c r="A339" s="69" t="s">
        <v>428</v>
      </c>
      <c r="B339" s="69"/>
      <c r="C339" s="56"/>
      <c r="D339" s="6">
        <f>SUM(D340:D346)</f>
        <v>15992845.07</v>
      </c>
      <c r="E339" s="6">
        <f t="shared" ref="E339:S339" si="62">SUM(E340:E346)</f>
        <v>0</v>
      </c>
      <c r="F339" s="33">
        <f t="shared" si="62"/>
        <v>0</v>
      </c>
      <c r="G339" s="6">
        <f t="shared" si="62"/>
        <v>0</v>
      </c>
      <c r="H339" s="6">
        <f t="shared" si="62"/>
        <v>3471.1</v>
      </c>
      <c r="I339" s="6">
        <f t="shared" si="62"/>
        <v>15574051.57</v>
      </c>
      <c r="J339" s="6">
        <f t="shared" si="62"/>
        <v>0</v>
      </c>
      <c r="K339" s="6">
        <f t="shared" si="62"/>
        <v>0</v>
      </c>
      <c r="L339" s="6">
        <f t="shared" si="62"/>
        <v>0</v>
      </c>
      <c r="M339" s="6">
        <f t="shared" si="62"/>
        <v>0</v>
      </c>
      <c r="N339" s="6">
        <f t="shared" si="62"/>
        <v>74</v>
      </c>
      <c r="O339" s="6">
        <f t="shared" si="62"/>
        <v>155400</v>
      </c>
      <c r="P339" s="6">
        <f t="shared" si="62"/>
        <v>0</v>
      </c>
      <c r="Q339" s="6">
        <f t="shared" si="62"/>
        <v>0</v>
      </c>
      <c r="R339" s="6">
        <f t="shared" si="62"/>
        <v>0</v>
      </c>
      <c r="S339" s="6">
        <f t="shared" si="62"/>
        <v>263393.5</v>
      </c>
    </row>
    <row r="340" spans="1:19" ht="21" customHeight="1" x14ac:dyDescent="0.25">
      <c r="A340" s="1" t="s">
        <v>1276</v>
      </c>
      <c r="B340" s="57" t="s">
        <v>17</v>
      </c>
      <c r="C340" s="1">
        <v>2018</v>
      </c>
      <c r="D340" s="2">
        <f t="shared" ref="D340:D346" si="63">SUM(E340,G340,I340,K340,M340,O340,P340,Q340,R340,S340)</f>
        <v>2378166.5699999998</v>
      </c>
      <c r="E340" s="3">
        <v>0</v>
      </c>
      <c r="F340" s="26">
        <v>0</v>
      </c>
      <c r="G340" s="3">
        <v>0</v>
      </c>
      <c r="H340" s="3">
        <v>594.79999999999995</v>
      </c>
      <c r="I340" s="3">
        <v>2378166.5699999998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ht="21" customHeight="1" x14ac:dyDescent="0.25">
      <c r="A341" s="1" t="s">
        <v>482</v>
      </c>
      <c r="B341" s="25" t="s">
        <v>18</v>
      </c>
      <c r="C341" s="1">
        <v>2018</v>
      </c>
      <c r="D341" s="2">
        <f t="shared" si="63"/>
        <v>2447040</v>
      </c>
      <c r="E341" s="3">
        <v>0</v>
      </c>
      <c r="F341" s="26">
        <v>0</v>
      </c>
      <c r="G341" s="3">
        <v>0</v>
      </c>
      <c r="H341" s="3">
        <v>509.8</v>
      </c>
      <c r="I341" s="3">
        <v>2447040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</row>
    <row r="342" spans="1:19" ht="21" customHeight="1" x14ac:dyDescent="0.25">
      <c r="A342" s="1" t="s">
        <v>483</v>
      </c>
      <c r="B342" s="57" t="s">
        <v>19</v>
      </c>
      <c r="C342" s="1">
        <v>2018</v>
      </c>
      <c r="D342" s="2">
        <f t="shared" si="63"/>
        <v>2723040</v>
      </c>
      <c r="E342" s="3">
        <v>0</v>
      </c>
      <c r="F342" s="26">
        <v>0</v>
      </c>
      <c r="G342" s="3">
        <v>0</v>
      </c>
      <c r="H342" s="3">
        <v>567.29999999999995</v>
      </c>
      <c r="I342" s="3">
        <v>2723040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</row>
    <row r="343" spans="1:19" ht="21" customHeight="1" x14ac:dyDescent="0.25">
      <c r="A343" s="1" t="s">
        <v>484</v>
      </c>
      <c r="B343" s="57" t="s">
        <v>20</v>
      </c>
      <c r="C343" s="1">
        <v>2018</v>
      </c>
      <c r="D343" s="2">
        <f t="shared" si="63"/>
        <v>2584800</v>
      </c>
      <c r="E343" s="3">
        <v>0</v>
      </c>
      <c r="F343" s="26">
        <v>0</v>
      </c>
      <c r="G343" s="3">
        <v>0</v>
      </c>
      <c r="H343" s="3">
        <v>538.5</v>
      </c>
      <c r="I343" s="3">
        <v>2584800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</row>
    <row r="344" spans="1:19" ht="21" customHeight="1" x14ac:dyDescent="0.25">
      <c r="A344" s="1" t="s">
        <v>485</v>
      </c>
      <c r="B344" s="57" t="s">
        <v>21</v>
      </c>
      <c r="C344" s="1">
        <v>2018</v>
      </c>
      <c r="D344" s="2">
        <f t="shared" si="63"/>
        <v>1569078.5</v>
      </c>
      <c r="E344" s="3">
        <v>0</v>
      </c>
      <c r="F344" s="26">
        <v>0</v>
      </c>
      <c r="G344" s="3">
        <v>0</v>
      </c>
      <c r="H344" s="3">
        <v>366.8</v>
      </c>
      <c r="I344" s="3">
        <v>1150285</v>
      </c>
      <c r="J344" s="3">
        <v>0</v>
      </c>
      <c r="K344" s="3">
        <v>0</v>
      </c>
      <c r="L344" s="3">
        <v>0</v>
      </c>
      <c r="M344" s="3">
        <v>0</v>
      </c>
      <c r="N344" s="3">
        <v>74</v>
      </c>
      <c r="O344" s="3">
        <v>155400</v>
      </c>
      <c r="P344" s="3">
        <v>0</v>
      </c>
      <c r="Q344" s="3">
        <v>0</v>
      </c>
      <c r="R344" s="3">
        <v>0</v>
      </c>
      <c r="S344" s="3">
        <v>263393.5</v>
      </c>
    </row>
    <row r="345" spans="1:19" s="40" customFormat="1" ht="21" customHeight="1" x14ac:dyDescent="0.25">
      <c r="A345" s="1" t="s">
        <v>486</v>
      </c>
      <c r="B345" s="57" t="s">
        <v>22</v>
      </c>
      <c r="C345" s="1">
        <v>2018</v>
      </c>
      <c r="D345" s="2">
        <f t="shared" si="63"/>
        <v>1814400</v>
      </c>
      <c r="E345" s="3">
        <v>0</v>
      </c>
      <c r="F345" s="26">
        <v>0</v>
      </c>
      <c r="G345" s="3">
        <v>0</v>
      </c>
      <c r="H345" s="3">
        <v>378</v>
      </c>
      <c r="I345" s="3">
        <v>1814400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ht="21" customHeight="1" x14ac:dyDescent="0.25">
      <c r="A346" s="1" t="s">
        <v>487</v>
      </c>
      <c r="B346" s="57" t="s">
        <v>23</v>
      </c>
      <c r="C346" s="1">
        <v>2018</v>
      </c>
      <c r="D346" s="2">
        <f t="shared" si="63"/>
        <v>2476320</v>
      </c>
      <c r="E346" s="3">
        <v>0</v>
      </c>
      <c r="F346" s="26">
        <v>0</v>
      </c>
      <c r="G346" s="3">
        <v>0</v>
      </c>
      <c r="H346" s="3">
        <v>515.9</v>
      </c>
      <c r="I346" s="3">
        <v>2476320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</row>
    <row r="347" spans="1:19" ht="40.15" customHeight="1" x14ac:dyDescent="0.25">
      <c r="A347" s="69" t="s">
        <v>429</v>
      </c>
      <c r="B347" s="69"/>
      <c r="C347" s="56"/>
      <c r="D347" s="6">
        <f>SUM(D348)</f>
        <v>3766894</v>
      </c>
      <c r="E347" s="6">
        <f t="shared" ref="E347:S347" si="64">SUM(E348)</f>
        <v>0</v>
      </c>
      <c r="F347" s="33">
        <f t="shared" si="64"/>
        <v>0</v>
      </c>
      <c r="G347" s="6">
        <f t="shared" si="64"/>
        <v>0</v>
      </c>
      <c r="H347" s="6">
        <f t="shared" si="64"/>
        <v>938</v>
      </c>
      <c r="I347" s="6">
        <f t="shared" si="64"/>
        <v>2966894</v>
      </c>
      <c r="J347" s="6">
        <f t="shared" si="64"/>
        <v>0</v>
      </c>
      <c r="K347" s="6">
        <f t="shared" si="64"/>
        <v>0</v>
      </c>
      <c r="L347" s="6">
        <f t="shared" si="64"/>
        <v>0</v>
      </c>
      <c r="M347" s="6">
        <f t="shared" si="64"/>
        <v>0</v>
      </c>
      <c r="N347" s="6">
        <f t="shared" si="64"/>
        <v>0</v>
      </c>
      <c r="O347" s="6">
        <f t="shared" si="64"/>
        <v>0</v>
      </c>
      <c r="P347" s="6">
        <f t="shared" si="64"/>
        <v>0</v>
      </c>
      <c r="Q347" s="6">
        <f t="shared" si="64"/>
        <v>0</v>
      </c>
      <c r="R347" s="6">
        <f t="shared" si="64"/>
        <v>700000</v>
      </c>
      <c r="S347" s="6">
        <f t="shared" si="64"/>
        <v>100000</v>
      </c>
    </row>
    <row r="348" spans="1:19" ht="21" customHeight="1" x14ac:dyDescent="0.25">
      <c r="A348" s="66" t="s">
        <v>488</v>
      </c>
      <c r="B348" s="57" t="s">
        <v>24</v>
      </c>
      <c r="C348" s="1">
        <v>2018</v>
      </c>
      <c r="D348" s="2">
        <f>SUM(E348,G348,I348,K348,M348,O348,P348,Q348,R348,S348)</f>
        <v>3766894</v>
      </c>
      <c r="E348" s="3">
        <v>0</v>
      </c>
      <c r="F348" s="26">
        <v>0</v>
      </c>
      <c r="G348" s="3">
        <v>0</v>
      </c>
      <c r="H348" s="3">
        <v>938</v>
      </c>
      <c r="I348" s="7">
        <v>2966894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700000</v>
      </c>
      <c r="S348" s="3">
        <v>100000</v>
      </c>
    </row>
    <row r="349" spans="1:19" ht="39.950000000000003" customHeight="1" x14ac:dyDescent="0.25">
      <c r="A349" s="69" t="s">
        <v>442</v>
      </c>
      <c r="B349" s="69"/>
      <c r="C349" s="1"/>
      <c r="D349" s="6">
        <f>SUM(D350:D351)</f>
        <v>3062609.1399999997</v>
      </c>
      <c r="E349" s="6">
        <f t="shared" ref="E349:S349" si="65">SUM(E350:E351)</f>
        <v>1269563.7</v>
      </c>
      <c r="F349" s="33">
        <f t="shared" si="65"/>
        <v>0</v>
      </c>
      <c r="G349" s="6">
        <f t="shared" si="65"/>
        <v>0</v>
      </c>
      <c r="H349" s="6">
        <f t="shared" si="65"/>
        <v>338.04</v>
      </c>
      <c r="I349" s="6">
        <f t="shared" si="65"/>
        <v>1060093.4399999999</v>
      </c>
      <c r="J349" s="6">
        <f t="shared" si="65"/>
        <v>0</v>
      </c>
      <c r="K349" s="6">
        <f t="shared" si="65"/>
        <v>0</v>
      </c>
      <c r="L349" s="6">
        <f t="shared" si="65"/>
        <v>510.4</v>
      </c>
      <c r="M349" s="6">
        <f t="shared" si="65"/>
        <v>132952</v>
      </c>
      <c r="N349" s="6">
        <f t="shared" si="65"/>
        <v>0</v>
      </c>
      <c r="O349" s="6">
        <f t="shared" si="65"/>
        <v>0</v>
      </c>
      <c r="P349" s="6">
        <f t="shared" si="65"/>
        <v>0</v>
      </c>
      <c r="Q349" s="6">
        <f t="shared" si="65"/>
        <v>0</v>
      </c>
      <c r="R349" s="6">
        <f t="shared" si="65"/>
        <v>0</v>
      </c>
      <c r="S349" s="6">
        <f t="shared" si="65"/>
        <v>600000</v>
      </c>
    </row>
    <row r="350" spans="1:19" ht="20.100000000000001" customHeight="1" x14ac:dyDescent="0.25">
      <c r="A350" s="66" t="s">
        <v>489</v>
      </c>
      <c r="B350" s="57" t="s">
        <v>1371</v>
      </c>
      <c r="C350" s="1"/>
      <c r="D350" s="2">
        <f>SUM(E350,G350,I350,K350,M350,O350,P350,Q350,R350,S350)</f>
        <v>300000</v>
      </c>
      <c r="E350" s="7">
        <v>0</v>
      </c>
      <c r="F350" s="2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300000</v>
      </c>
    </row>
    <row r="351" spans="1:19" ht="19.899999999999999" customHeight="1" x14ac:dyDescent="0.25">
      <c r="A351" s="66" t="s">
        <v>490</v>
      </c>
      <c r="B351" s="57" t="s">
        <v>25</v>
      </c>
      <c r="C351" s="1"/>
      <c r="D351" s="2">
        <f>SUM(E351,G351,I351,K351,M351,O351,P351,Q351,R351,S351)</f>
        <v>2762609.1399999997</v>
      </c>
      <c r="E351" s="3">
        <v>1269563.7</v>
      </c>
      <c r="F351" s="26">
        <v>0</v>
      </c>
      <c r="G351" s="3">
        <v>0</v>
      </c>
      <c r="H351" s="3">
        <v>338.04</v>
      </c>
      <c r="I351" s="7">
        <v>1060093.4399999999</v>
      </c>
      <c r="J351" s="3">
        <v>0</v>
      </c>
      <c r="K351" s="3">
        <v>0</v>
      </c>
      <c r="L351" s="3">
        <v>510.4</v>
      </c>
      <c r="M351" s="3">
        <v>132952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300000</v>
      </c>
    </row>
    <row r="352" spans="1:19" s="40" customFormat="1" ht="43.5" customHeight="1" x14ac:dyDescent="0.25">
      <c r="A352" s="69" t="s">
        <v>944</v>
      </c>
      <c r="B352" s="69"/>
      <c r="C352" s="17"/>
      <c r="D352" s="6">
        <f>SUM(D353)</f>
        <v>5467200</v>
      </c>
      <c r="E352" s="6">
        <f t="shared" ref="E352:S352" si="66">SUM(E353)</f>
        <v>0</v>
      </c>
      <c r="F352" s="33">
        <f t="shared" si="66"/>
        <v>0</v>
      </c>
      <c r="G352" s="6">
        <f t="shared" si="66"/>
        <v>0</v>
      </c>
      <c r="H352" s="6">
        <f t="shared" si="66"/>
        <v>1139</v>
      </c>
      <c r="I352" s="6">
        <f t="shared" si="66"/>
        <v>5467200</v>
      </c>
      <c r="J352" s="6">
        <f t="shared" si="66"/>
        <v>0</v>
      </c>
      <c r="K352" s="6">
        <f t="shared" si="66"/>
        <v>0</v>
      </c>
      <c r="L352" s="6">
        <f t="shared" si="66"/>
        <v>0</v>
      </c>
      <c r="M352" s="6">
        <f t="shared" si="66"/>
        <v>0</v>
      </c>
      <c r="N352" s="6">
        <f t="shared" si="66"/>
        <v>0</v>
      </c>
      <c r="O352" s="6">
        <f t="shared" si="66"/>
        <v>0</v>
      </c>
      <c r="P352" s="6">
        <f t="shared" si="66"/>
        <v>0</v>
      </c>
      <c r="Q352" s="6">
        <f t="shared" si="66"/>
        <v>0</v>
      </c>
      <c r="R352" s="6">
        <f t="shared" si="66"/>
        <v>0</v>
      </c>
      <c r="S352" s="6">
        <f t="shared" si="66"/>
        <v>0</v>
      </c>
    </row>
    <row r="353" spans="1:20" ht="19.899999999999999" customHeight="1" x14ac:dyDescent="0.25">
      <c r="A353" s="66" t="s">
        <v>491</v>
      </c>
      <c r="B353" s="57" t="s">
        <v>1284</v>
      </c>
      <c r="C353" s="1"/>
      <c r="D353" s="2">
        <f>SUM(E353,G353,I353,K353,M353,O353,P353,Q353,R353,S353)</f>
        <v>5467200</v>
      </c>
      <c r="E353" s="3">
        <v>0</v>
      </c>
      <c r="F353" s="26">
        <v>0</v>
      </c>
      <c r="G353" s="3">
        <v>0</v>
      </c>
      <c r="H353" s="3">
        <v>1139</v>
      </c>
      <c r="I353" s="7">
        <v>5467200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</row>
    <row r="354" spans="1:20" ht="40.15" customHeight="1" x14ac:dyDescent="0.25">
      <c r="A354" s="69" t="s">
        <v>398</v>
      </c>
      <c r="B354" s="69"/>
      <c r="C354" s="56"/>
      <c r="D354" s="6">
        <f>SUM(D355)</f>
        <v>2266360</v>
      </c>
      <c r="E354" s="6">
        <f t="shared" ref="E354:S354" si="67">SUM(E355)</f>
        <v>0</v>
      </c>
      <c r="F354" s="33">
        <f t="shared" si="67"/>
        <v>0</v>
      </c>
      <c r="G354" s="6">
        <f t="shared" si="67"/>
        <v>0</v>
      </c>
      <c r="H354" s="6">
        <f t="shared" si="67"/>
        <v>345.6</v>
      </c>
      <c r="I354" s="6">
        <f t="shared" si="67"/>
        <v>1036800</v>
      </c>
      <c r="J354" s="6">
        <f t="shared" si="67"/>
        <v>0</v>
      </c>
      <c r="K354" s="6">
        <f t="shared" si="67"/>
        <v>0</v>
      </c>
      <c r="L354" s="6">
        <f t="shared" si="67"/>
        <v>452.4</v>
      </c>
      <c r="M354" s="6">
        <f t="shared" si="67"/>
        <v>1229560</v>
      </c>
      <c r="N354" s="6">
        <f t="shared" si="67"/>
        <v>0</v>
      </c>
      <c r="O354" s="6">
        <f t="shared" si="67"/>
        <v>0</v>
      </c>
      <c r="P354" s="6">
        <f t="shared" si="67"/>
        <v>0</v>
      </c>
      <c r="Q354" s="6">
        <f t="shared" si="67"/>
        <v>0</v>
      </c>
      <c r="R354" s="6">
        <f t="shared" si="67"/>
        <v>0</v>
      </c>
      <c r="S354" s="6">
        <f t="shared" si="67"/>
        <v>0</v>
      </c>
      <c r="T354" s="12"/>
    </row>
    <row r="355" spans="1:20" s="46" customFormat="1" ht="18" customHeight="1" x14ac:dyDescent="0.25">
      <c r="A355" s="1" t="s">
        <v>492</v>
      </c>
      <c r="B355" s="57" t="s">
        <v>30</v>
      </c>
      <c r="C355" s="60">
        <v>2017</v>
      </c>
      <c r="D355" s="2">
        <f>SUM(E355,G355,I355,K355,M355,O355,P355,Q355,R355,S355)</f>
        <v>2266360</v>
      </c>
      <c r="E355" s="3">
        <v>0</v>
      </c>
      <c r="F355" s="26">
        <v>0</v>
      </c>
      <c r="G355" s="3">
        <v>0</v>
      </c>
      <c r="H355" s="7">
        <v>345.6</v>
      </c>
      <c r="I355" s="7">
        <v>1036800</v>
      </c>
      <c r="J355" s="3">
        <v>0</v>
      </c>
      <c r="K355" s="3">
        <v>0</v>
      </c>
      <c r="L355" s="3">
        <v>452.4</v>
      </c>
      <c r="M355" s="3">
        <v>1229560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</row>
    <row r="356" spans="1:20" ht="40.15" customHeight="1" x14ac:dyDescent="0.25">
      <c r="A356" s="69" t="s">
        <v>400</v>
      </c>
      <c r="B356" s="71"/>
      <c r="C356" s="56"/>
      <c r="D356" s="6">
        <f>SUM(D357:D371)</f>
        <v>103420754.67</v>
      </c>
      <c r="E356" s="6">
        <f t="shared" ref="E356:S356" si="68">SUM(E357:E371)</f>
        <v>36560037.019999996</v>
      </c>
      <c r="F356" s="33">
        <f t="shared" si="68"/>
        <v>8</v>
      </c>
      <c r="G356" s="6">
        <f t="shared" si="68"/>
        <v>20800000</v>
      </c>
      <c r="H356" s="6">
        <f t="shared" si="68"/>
        <v>5397.6</v>
      </c>
      <c r="I356" s="6">
        <f t="shared" si="68"/>
        <v>23335191.960000001</v>
      </c>
      <c r="J356" s="6">
        <f t="shared" si="68"/>
        <v>0</v>
      </c>
      <c r="K356" s="6">
        <f t="shared" si="68"/>
        <v>0</v>
      </c>
      <c r="L356" s="6">
        <f t="shared" si="68"/>
        <v>14865.199999999999</v>
      </c>
      <c r="M356" s="6">
        <f t="shared" si="68"/>
        <v>16936990.899999999</v>
      </c>
      <c r="N356" s="6">
        <f t="shared" si="68"/>
        <v>482.1</v>
      </c>
      <c r="O356" s="6">
        <f t="shared" si="68"/>
        <v>1174342.3600000001</v>
      </c>
      <c r="P356" s="6">
        <f t="shared" si="68"/>
        <v>0</v>
      </c>
      <c r="Q356" s="6">
        <f t="shared" si="68"/>
        <v>0</v>
      </c>
      <c r="R356" s="6">
        <f t="shared" si="68"/>
        <v>3500000</v>
      </c>
      <c r="S356" s="6">
        <f t="shared" si="68"/>
        <v>1114192.4300000002</v>
      </c>
    </row>
    <row r="357" spans="1:20" ht="19.5" customHeight="1" x14ac:dyDescent="0.25">
      <c r="A357" s="1" t="s">
        <v>493</v>
      </c>
      <c r="B357" s="57" t="s">
        <v>38</v>
      </c>
      <c r="C357" s="60">
        <v>2017</v>
      </c>
      <c r="D357" s="2">
        <f t="shared" ref="D357:D371" si="69">SUM(E357,G357,I357,K357,M357,O357,P357,Q357,R357,S357)</f>
        <v>10964650.699999999</v>
      </c>
      <c r="E357" s="3">
        <v>8196759</v>
      </c>
      <c r="F357" s="26">
        <v>0</v>
      </c>
      <c r="G357" s="3">
        <v>0</v>
      </c>
      <c r="H357" s="7">
        <v>0</v>
      </c>
      <c r="I357" s="7">
        <v>0</v>
      </c>
      <c r="J357" s="3">
        <v>0</v>
      </c>
      <c r="K357" s="3">
        <v>0</v>
      </c>
      <c r="L357" s="3">
        <v>4107</v>
      </c>
      <c r="M357" s="3">
        <v>2767891.7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</row>
    <row r="358" spans="1:20" ht="19.899999999999999" customHeight="1" x14ac:dyDescent="0.25">
      <c r="A358" s="1" t="s">
        <v>494</v>
      </c>
      <c r="B358" s="57" t="s">
        <v>39</v>
      </c>
      <c r="C358" s="60">
        <v>2018</v>
      </c>
      <c r="D358" s="2">
        <f t="shared" si="69"/>
        <v>700000</v>
      </c>
      <c r="E358" s="3">
        <v>0</v>
      </c>
      <c r="F358" s="26">
        <v>0</v>
      </c>
      <c r="G358" s="3">
        <v>0</v>
      </c>
      <c r="H358" s="3">
        <v>0</v>
      </c>
      <c r="I358" s="7">
        <v>0</v>
      </c>
      <c r="J358" s="3">
        <f t="shared" ref="J358:K360" si="70">SUM(J359)</f>
        <v>0</v>
      </c>
      <c r="K358" s="3">
        <f t="shared" si="70"/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700000</v>
      </c>
      <c r="S358" s="3">
        <v>0</v>
      </c>
    </row>
    <row r="359" spans="1:20" ht="19.899999999999999" customHeight="1" x14ac:dyDescent="0.25">
      <c r="A359" s="1" t="s">
        <v>495</v>
      </c>
      <c r="B359" s="57" t="s">
        <v>40</v>
      </c>
      <c r="C359" s="60">
        <v>2018</v>
      </c>
      <c r="D359" s="2">
        <f t="shared" si="69"/>
        <v>13300000</v>
      </c>
      <c r="E359" s="3">
        <v>9300000</v>
      </c>
      <c r="F359" s="26">
        <v>0</v>
      </c>
      <c r="G359" s="3">
        <v>0</v>
      </c>
      <c r="H359" s="3">
        <f>SUM(H360)</f>
        <v>0</v>
      </c>
      <c r="I359" s="7">
        <v>0</v>
      </c>
      <c r="J359" s="3">
        <f t="shared" si="70"/>
        <v>0</v>
      </c>
      <c r="K359" s="3">
        <f t="shared" si="70"/>
        <v>0</v>
      </c>
      <c r="L359" s="3">
        <v>3350</v>
      </c>
      <c r="M359" s="3">
        <v>3300000</v>
      </c>
      <c r="N359" s="3">
        <f t="shared" ref="N359:Q360" si="71">SUM(N360)</f>
        <v>0</v>
      </c>
      <c r="O359" s="3">
        <f t="shared" si="71"/>
        <v>0</v>
      </c>
      <c r="P359" s="3">
        <f t="shared" si="71"/>
        <v>0</v>
      </c>
      <c r="Q359" s="3">
        <f t="shared" si="71"/>
        <v>0</v>
      </c>
      <c r="R359" s="3">
        <v>700000</v>
      </c>
      <c r="S359" s="3">
        <v>0</v>
      </c>
    </row>
    <row r="360" spans="1:20" ht="19.899999999999999" customHeight="1" x14ac:dyDescent="0.25">
      <c r="A360" s="1" t="s">
        <v>496</v>
      </c>
      <c r="B360" s="57" t="s">
        <v>41</v>
      </c>
      <c r="C360" s="60">
        <v>2018</v>
      </c>
      <c r="D360" s="2">
        <f t="shared" si="69"/>
        <v>13097400.219999999</v>
      </c>
      <c r="E360" s="3">
        <v>8338278.0199999996</v>
      </c>
      <c r="F360" s="26">
        <v>0</v>
      </c>
      <c r="G360" s="3">
        <v>0</v>
      </c>
      <c r="H360" s="3">
        <f>SUM(H361)</f>
        <v>0</v>
      </c>
      <c r="I360" s="7">
        <v>0</v>
      </c>
      <c r="J360" s="3">
        <f t="shared" si="70"/>
        <v>0</v>
      </c>
      <c r="K360" s="3">
        <f t="shared" si="70"/>
        <v>0</v>
      </c>
      <c r="L360" s="3">
        <v>1619.9</v>
      </c>
      <c r="M360" s="3">
        <v>4059122.2</v>
      </c>
      <c r="N360" s="3">
        <f t="shared" si="71"/>
        <v>0</v>
      </c>
      <c r="O360" s="3">
        <f t="shared" si="71"/>
        <v>0</v>
      </c>
      <c r="P360" s="3">
        <f t="shared" si="71"/>
        <v>0</v>
      </c>
      <c r="Q360" s="3">
        <f t="shared" si="71"/>
        <v>0</v>
      </c>
      <c r="R360" s="3">
        <v>700000</v>
      </c>
      <c r="S360" s="3">
        <v>0</v>
      </c>
    </row>
    <row r="361" spans="1:20" ht="19.899999999999999" customHeight="1" x14ac:dyDescent="0.25">
      <c r="A361" s="1" t="s">
        <v>497</v>
      </c>
      <c r="B361" s="57" t="s">
        <v>42</v>
      </c>
      <c r="C361" s="60">
        <v>2018</v>
      </c>
      <c r="D361" s="2">
        <f t="shared" si="69"/>
        <v>14725000</v>
      </c>
      <c r="E361" s="3">
        <v>10725000</v>
      </c>
      <c r="F361" s="26">
        <v>0</v>
      </c>
      <c r="G361" s="3">
        <v>0</v>
      </c>
      <c r="H361" s="3">
        <f>SUM(H363)</f>
        <v>0</v>
      </c>
      <c r="I361" s="7">
        <v>0</v>
      </c>
      <c r="J361" s="3">
        <f>SUM(J363)</f>
        <v>0</v>
      </c>
      <c r="K361" s="3">
        <f>SUM(K363)</f>
        <v>0</v>
      </c>
      <c r="L361" s="3">
        <v>4300</v>
      </c>
      <c r="M361" s="3">
        <v>3300000</v>
      </c>
      <c r="N361" s="3">
        <f>SUM(N363)</f>
        <v>0</v>
      </c>
      <c r="O361" s="3">
        <f>SUM(O363)</f>
        <v>0</v>
      </c>
      <c r="P361" s="3">
        <f>SUM(P363)</f>
        <v>0</v>
      </c>
      <c r="Q361" s="3">
        <f>SUM(Q363)</f>
        <v>0</v>
      </c>
      <c r="R361" s="3">
        <v>700000</v>
      </c>
      <c r="S361" s="3">
        <v>0</v>
      </c>
    </row>
    <row r="362" spans="1:20" ht="19.899999999999999" customHeight="1" x14ac:dyDescent="0.25">
      <c r="A362" s="1" t="s">
        <v>498</v>
      </c>
      <c r="B362" s="57" t="s">
        <v>912</v>
      </c>
      <c r="C362" s="60"/>
      <c r="D362" s="2">
        <f t="shared" si="69"/>
        <v>3323400</v>
      </c>
      <c r="E362" s="3">
        <v>0</v>
      </c>
      <c r="F362" s="26">
        <v>0</v>
      </c>
      <c r="G362" s="3">
        <v>0</v>
      </c>
      <c r="H362" s="3">
        <v>1107.8</v>
      </c>
      <c r="I362" s="7">
        <v>3323400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</row>
    <row r="363" spans="1:20" ht="19.899999999999999" customHeight="1" x14ac:dyDescent="0.25">
      <c r="A363" s="1" t="s">
        <v>499</v>
      </c>
      <c r="B363" s="57" t="s">
        <v>45</v>
      </c>
      <c r="C363" s="60">
        <v>2018</v>
      </c>
      <c r="D363" s="2">
        <f t="shared" si="69"/>
        <v>10400000</v>
      </c>
      <c r="E363" s="3">
        <f>SUM(E364)</f>
        <v>0</v>
      </c>
      <c r="F363" s="26">
        <v>4</v>
      </c>
      <c r="G363" s="7">
        <v>10400000</v>
      </c>
      <c r="H363" s="3">
        <v>0</v>
      </c>
      <c r="I363" s="3">
        <v>0</v>
      </c>
      <c r="J363" s="3">
        <f t="shared" ref="J363:Q363" si="72">SUM(J364)</f>
        <v>0</v>
      </c>
      <c r="K363" s="3">
        <f t="shared" si="72"/>
        <v>0</v>
      </c>
      <c r="L363" s="3">
        <f t="shared" si="72"/>
        <v>0</v>
      </c>
      <c r="M363" s="3">
        <f t="shared" si="72"/>
        <v>0</v>
      </c>
      <c r="N363" s="3">
        <f t="shared" si="72"/>
        <v>0</v>
      </c>
      <c r="O363" s="3">
        <f t="shared" si="72"/>
        <v>0</v>
      </c>
      <c r="P363" s="3">
        <f t="shared" si="72"/>
        <v>0</v>
      </c>
      <c r="Q363" s="3">
        <f t="shared" si="72"/>
        <v>0</v>
      </c>
      <c r="R363" s="3">
        <v>0</v>
      </c>
      <c r="S363" s="3">
        <v>0</v>
      </c>
    </row>
    <row r="364" spans="1:20" ht="19.899999999999999" customHeight="1" x14ac:dyDescent="0.25">
      <c r="A364" s="1" t="s">
        <v>500</v>
      </c>
      <c r="B364" s="57" t="s">
        <v>46</v>
      </c>
      <c r="C364" s="60">
        <v>2018</v>
      </c>
      <c r="D364" s="2">
        <f t="shared" si="69"/>
        <v>10400000</v>
      </c>
      <c r="E364" s="3">
        <f>SUM(E366)</f>
        <v>0</v>
      </c>
      <c r="F364" s="26">
        <v>4</v>
      </c>
      <c r="G364" s="7">
        <v>10400000</v>
      </c>
      <c r="H364" s="3">
        <v>0</v>
      </c>
      <c r="I364" s="3">
        <v>0</v>
      </c>
      <c r="J364" s="3">
        <f t="shared" ref="J364:Q364" si="73">SUM(J366)</f>
        <v>0</v>
      </c>
      <c r="K364" s="3">
        <f t="shared" si="73"/>
        <v>0</v>
      </c>
      <c r="L364" s="3">
        <f t="shared" si="73"/>
        <v>0</v>
      </c>
      <c r="M364" s="3">
        <f t="shared" si="73"/>
        <v>0</v>
      </c>
      <c r="N364" s="3">
        <f t="shared" si="73"/>
        <v>0</v>
      </c>
      <c r="O364" s="3">
        <f t="shared" si="73"/>
        <v>0</v>
      </c>
      <c r="P364" s="3">
        <f t="shared" si="73"/>
        <v>0</v>
      </c>
      <c r="Q364" s="3">
        <f t="shared" si="73"/>
        <v>0</v>
      </c>
      <c r="R364" s="3">
        <v>0</v>
      </c>
      <c r="S364" s="3">
        <v>0</v>
      </c>
    </row>
    <row r="365" spans="1:20" ht="19.899999999999999" customHeight="1" x14ac:dyDescent="0.25">
      <c r="A365" s="1" t="s">
        <v>501</v>
      </c>
      <c r="B365" s="57" t="s">
        <v>913</v>
      </c>
      <c r="C365" s="60"/>
      <c r="D365" s="2">
        <f t="shared" si="69"/>
        <v>714192.43</v>
      </c>
      <c r="E365" s="3">
        <v>0</v>
      </c>
      <c r="F365" s="26">
        <v>0</v>
      </c>
      <c r="G365" s="7">
        <v>0</v>
      </c>
      <c r="H365" s="3">
        <v>0</v>
      </c>
      <c r="I365" s="7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714192.43</v>
      </c>
    </row>
    <row r="366" spans="1:20" ht="19.899999999999999" customHeight="1" x14ac:dyDescent="0.25">
      <c r="A366" s="1" t="s">
        <v>502</v>
      </c>
      <c r="B366" s="57" t="s">
        <v>59</v>
      </c>
      <c r="C366" s="60">
        <v>2018</v>
      </c>
      <c r="D366" s="2">
        <f t="shared" si="69"/>
        <v>2875960.1799999997</v>
      </c>
      <c r="E366" s="3">
        <v>0</v>
      </c>
      <c r="F366" s="26">
        <v>0</v>
      </c>
      <c r="G366" s="3">
        <v>0</v>
      </c>
      <c r="H366" s="7">
        <v>390</v>
      </c>
      <c r="I366" s="3">
        <v>1775960.18</v>
      </c>
      <c r="J366" s="3">
        <f t="shared" ref="J366:Q366" si="74">SUM(J370)</f>
        <v>0</v>
      </c>
      <c r="K366" s="3">
        <f t="shared" si="74"/>
        <v>0</v>
      </c>
      <c r="L366" s="3">
        <f t="shared" si="74"/>
        <v>0</v>
      </c>
      <c r="M366" s="3">
        <f t="shared" si="74"/>
        <v>0</v>
      </c>
      <c r="N366" s="3">
        <f t="shared" si="74"/>
        <v>0</v>
      </c>
      <c r="O366" s="3">
        <f t="shared" si="74"/>
        <v>0</v>
      </c>
      <c r="P366" s="3">
        <f t="shared" si="74"/>
        <v>0</v>
      </c>
      <c r="Q366" s="3">
        <f t="shared" si="74"/>
        <v>0</v>
      </c>
      <c r="R366" s="3">
        <v>700000</v>
      </c>
      <c r="S366" s="3">
        <v>400000</v>
      </c>
    </row>
    <row r="367" spans="1:20" ht="19.899999999999999" customHeight="1" x14ac:dyDescent="0.25">
      <c r="A367" s="1" t="s">
        <v>503</v>
      </c>
      <c r="B367" s="57" t="s">
        <v>1285</v>
      </c>
      <c r="C367" s="60">
        <v>2017</v>
      </c>
      <c r="D367" s="2">
        <f t="shared" si="69"/>
        <v>5410853.1600000001</v>
      </c>
      <c r="E367" s="3">
        <v>0</v>
      </c>
      <c r="F367" s="26">
        <v>0</v>
      </c>
      <c r="G367" s="3">
        <v>0</v>
      </c>
      <c r="H367" s="7">
        <v>695</v>
      </c>
      <c r="I367" s="7">
        <v>2554201.7999999998</v>
      </c>
      <c r="J367" s="3">
        <v>0</v>
      </c>
      <c r="K367" s="3">
        <v>0</v>
      </c>
      <c r="L367" s="3">
        <v>715</v>
      </c>
      <c r="M367" s="3">
        <v>1682309</v>
      </c>
      <c r="N367" s="3">
        <v>482.1</v>
      </c>
      <c r="O367" s="3">
        <v>1174342.3600000001</v>
      </c>
      <c r="P367" s="3">
        <v>0</v>
      </c>
      <c r="Q367" s="3">
        <v>0</v>
      </c>
      <c r="R367" s="3">
        <v>0</v>
      </c>
      <c r="S367" s="3">
        <v>0</v>
      </c>
    </row>
    <row r="368" spans="1:20" ht="19.899999999999999" customHeight="1" x14ac:dyDescent="0.25">
      <c r="A368" s="1" t="s">
        <v>504</v>
      </c>
      <c r="B368" s="57" t="s">
        <v>854</v>
      </c>
      <c r="C368" s="60">
        <v>2017</v>
      </c>
      <c r="D368" s="2">
        <f t="shared" si="69"/>
        <v>4065600</v>
      </c>
      <c r="E368" s="3">
        <v>0</v>
      </c>
      <c r="F368" s="26">
        <v>0</v>
      </c>
      <c r="G368" s="3">
        <v>0</v>
      </c>
      <c r="H368" s="7">
        <v>847</v>
      </c>
      <c r="I368" s="7">
        <v>4065600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</row>
    <row r="369" spans="1:19" ht="19.899999999999999" customHeight="1" x14ac:dyDescent="0.25">
      <c r="A369" s="1" t="s">
        <v>505</v>
      </c>
      <c r="B369" s="57" t="s">
        <v>855</v>
      </c>
      <c r="C369" s="60">
        <v>2017</v>
      </c>
      <c r="D369" s="2">
        <f t="shared" si="69"/>
        <v>4065600</v>
      </c>
      <c r="E369" s="3">
        <v>0</v>
      </c>
      <c r="F369" s="26">
        <v>0</v>
      </c>
      <c r="G369" s="3">
        <v>0</v>
      </c>
      <c r="H369" s="7">
        <v>847</v>
      </c>
      <c r="I369" s="7">
        <v>4065600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</row>
    <row r="370" spans="1:19" ht="19.899999999999999" customHeight="1" x14ac:dyDescent="0.25">
      <c r="A370" s="1" t="s">
        <v>506</v>
      </c>
      <c r="B370" s="57" t="s">
        <v>627</v>
      </c>
      <c r="C370" s="60"/>
      <c r="D370" s="2">
        <f t="shared" si="69"/>
        <v>4281600</v>
      </c>
      <c r="E370" s="3">
        <v>0</v>
      </c>
      <c r="F370" s="26">
        <v>0</v>
      </c>
      <c r="G370" s="3">
        <v>0</v>
      </c>
      <c r="H370" s="7">
        <v>892</v>
      </c>
      <c r="I370" s="7">
        <v>4281600</v>
      </c>
      <c r="J370" s="3">
        <f t="shared" ref="J370:Q370" si="75">SUM(J372)</f>
        <v>0</v>
      </c>
      <c r="K370" s="3">
        <f t="shared" si="75"/>
        <v>0</v>
      </c>
      <c r="L370" s="3">
        <f t="shared" si="75"/>
        <v>0</v>
      </c>
      <c r="M370" s="3">
        <f t="shared" si="75"/>
        <v>0</v>
      </c>
      <c r="N370" s="3">
        <f t="shared" si="75"/>
        <v>0</v>
      </c>
      <c r="O370" s="3">
        <f t="shared" si="75"/>
        <v>0</v>
      </c>
      <c r="P370" s="3">
        <f t="shared" si="75"/>
        <v>0</v>
      </c>
      <c r="Q370" s="3">
        <f t="shared" si="75"/>
        <v>0</v>
      </c>
      <c r="R370" s="3">
        <v>0</v>
      </c>
      <c r="S370" s="3">
        <v>0</v>
      </c>
    </row>
    <row r="371" spans="1:19" ht="19.899999999999999" customHeight="1" x14ac:dyDescent="0.25">
      <c r="A371" s="1" t="s">
        <v>507</v>
      </c>
      <c r="B371" s="57" t="s">
        <v>61</v>
      </c>
      <c r="C371" s="60">
        <v>2017</v>
      </c>
      <c r="D371" s="2">
        <f t="shared" si="69"/>
        <v>5096497.9800000004</v>
      </c>
      <c r="E371" s="3">
        <v>0</v>
      </c>
      <c r="F371" s="26">
        <v>0</v>
      </c>
      <c r="G371" s="3">
        <v>0</v>
      </c>
      <c r="H371" s="7">
        <v>618.79999999999995</v>
      </c>
      <c r="I371" s="7">
        <v>3268829.98</v>
      </c>
      <c r="J371" s="3">
        <v>0</v>
      </c>
      <c r="K371" s="3">
        <v>0</v>
      </c>
      <c r="L371" s="3">
        <v>773.3</v>
      </c>
      <c r="M371" s="3">
        <v>1827668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</row>
    <row r="372" spans="1:19" ht="33.75" customHeight="1" x14ac:dyDescent="0.25">
      <c r="A372" s="86" t="s">
        <v>430</v>
      </c>
      <c r="B372" s="86"/>
      <c r="C372" s="56"/>
      <c r="D372" s="6">
        <f>SUM(D373:D375)</f>
        <v>4471857.45</v>
      </c>
      <c r="E372" s="6">
        <f t="shared" ref="E372:S372" si="76">SUM(E373:E375)</f>
        <v>0</v>
      </c>
      <c r="F372" s="33">
        <f t="shared" si="76"/>
        <v>0</v>
      </c>
      <c r="G372" s="6">
        <f t="shared" si="76"/>
        <v>0</v>
      </c>
      <c r="H372" s="6">
        <f t="shared" si="76"/>
        <v>1353.8</v>
      </c>
      <c r="I372" s="6">
        <f t="shared" si="76"/>
        <v>4471857.45</v>
      </c>
      <c r="J372" s="6">
        <f t="shared" si="76"/>
        <v>0</v>
      </c>
      <c r="K372" s="6">
        <f t="shared" si="76"/>
        <v>0</v>
      </c>
      <c r="L372" s="6">
        <f t="shared" si="76"/>
        <v>0</v>
      </c>
      <c r="M372" s="6">
        <f t="shared" si="76"/>
        <v>0</v>
      </c>
      <c r="N372" s="6">
        <f t="shared" si="76"/>
        <v>0</v>
      </c>
      <c r="O372" s="6">
        <f t="shared" si="76"/>
        <v>0</v>
      </c>
      <c r="P372" s="6">
        <f t="shared" si="76"/>
        <v>0</v>
      </c>
      <c r="Q372" s="6">
        <f t="shared" si="76"/>
        <v>0</v>
      </c>
      <c r="R372" s="6">
        <f t="shared" si="76"/>
        <v>0</v>
      </c>
      <c r="S372" s="6">
        <f t="shared" si="76"/>
        <v>0</v>
      </c>
    </row>
    <row r="373" spans="1:19" ht="19.899999999999999" customHeight="1" x14ac:dyDescent="0.25">
      <c r="A373" s="1" t="s">
        <v>508</v>
      </c>
      <c r="B373" s="57" t="s">
        <v>884</v>
      </c>
      <c r="C373" s="60">
        <v>2018</v>
      </c>
      <c r="D373" s="2">
        <f>SUM(E373,G373,I373,K373,M373,O373,P373,Q373,R373,S373)</f>
        <v>1922917.45</v>
      </c>
      <c r="E373" s="3">
        <v>0</v>
      </c>
      <c r="F373" s="26">
        <v>0</v>
      </c>
      <c r="G373" s="3">
        <v>0</v>
      </c>
      <c r="H373" s="3">
        <v>538</v>
      </c>
      <c r="I373" s="3">
        <v>1922917.45</v>
      </c>
      <c r="J373" s="3">
        <f t="shared" ref="J373:S377" si="77">SUM(J374)</f>
        <v>0</v>
      </c>
      <c r="K373" s="3">
        <f t="shared" si="77"/>
        <v>0</v>
      </c>
      <c r="L373" s="3">
        <f t="shared" si="77"/>
        <v>0</v>
      </c>
      <c r="M373" s="3">
        <f t="shared" si="77"/>
        <v>0</v>
      </c>
      <c r="N373" s="3">
        <f t="shared" si="77"/>
        <v>0</v>
      </c>
      <c r="O373" s="3">
        <f t="shared" si="77"/>
        <v>0</v>
      </c>
      <c r="P373" s="3">
        <f t="shared" si="77"/>
        <v>0</v>
      </c>
      <c r="Q373" s="3">
        <f t="shared" si="77"/>
        <v>0</v>
      </c>
      <c r="R373" s="3">
        <v>0</v>
      </c>
      <c r="S373" s="3">
        <v>0</v>
      </c>
    </row>
    <row r="374" spans="1:19" ht="19.899999999999999" customHeight="1" x14ac:dyDescent="0.25">
      <c r="A374" s="1" t="s">
        <v>509</v>
      </c>
      <c r="B374" s="57" t="s">
        <v>885</v>
      </c>
      <c r="C374" s="60">
        <v>2018</v>
      </c>
      <c r="D374" s="2">
        <f>SUM(E374,G374,I374,K374,M374,O374,P374,Q374,R374,S374)</f>
        <v>1160320</v>
      </c>
      <c r="E374" s="3">
        <v>0</v>
      </c>
      <c r="F374" s="26">
        <v>0</v>
      </c>
      <c r="G374" s="3">
        <v>0</v>
      </c>
      <c r="H374" s="3">
        <v>373</v>
      </c>
      <c r="I374" s="3">
        <v>1160320</v>
      </c>
      <c r="J374" s="3">
        <f t="shared" si="77"/>
        <v>0</v>
      </c>
      <c r="K374" s="3">
        <f t="shared" si="77"/>
        <v>0</v>
      </c>
      <c r="L374" s="3">
        <f t="shared" si="77"/>
        <v>0</v>
      </c>
      <c r="M374" s="3">
        <f t="shared" si="77"/>
        <v>0</v>
      </c>
      <c r="N374" s="3">
        <f t="shared" si="77"/>
        <v>0</v>
      </c>
      <c r="O374" s="3">
        <f t="shared" si="77"/>
        <v>0</v>
      </c>
      <c r="P374" s="3">
        <f t="shared" si="77"/>
        <v>0</v>
      </c>
      <c r="Q374" s="3">
        <f t="shared" si="77"/>
        <v>0</v>
      </c>
      <c r="R374" s="3">
        <v>0</v>
      </c>
      <c r="S374" s="3">
        <v>0</v>
      </c>
    </row>
    <row r="375" spans="1:19" ht="19.899999999999999" customHeight="1" x14ac:dyDescent="0.25">
      <c r="A375" s="1" t="s">
        <v>510</v>
      </c>
      <c r="B375" s="9" t="s">
        <v>63</v>
      </c>
      <c r="C375" s="60">
        <v>2018</v>
      </c>
      <c r="D375" s="2">
        <f>SUM(E375,G375,I375,K375,M375,O375,P375,Q375,R375,S375)</f>
        <v>1388620</v>
      </c>
      <c r="E375" s="3">
        <v>0</v>
      </c>
      <c r="F375" s="26">
        <v>0</v>
      </c>
      <c r="G375" s="3">
        <v>0</v>
      </c>
      <c r="H375" s="3">
        <v>442.8</v>
      </c>
      <c r="I375" s="3">
        <v>1388620</v>
      </c>
      <c r="J375" s="3">
        <f t="shared" si="77"/>
        <v>0</v>
      </c>
      <c r="K375" s="3">
        <f t="shared" si="77"/>
        <v>0</v>
      </c>
      <c r="L375" s="3">
        <f t="shared" si="77"/>
        <v>0</v>
      </c>
      <c r="M375" s="3">
        <f t="shared" si="77"/>
        <v>0</v>
      </c>
      <c r="N375" s="3">
        <f t="shared" si="77"/>
        <v>0</v>
      </c>
      <c r="O375" s="3">
        <f t="shared" si="77"/>
        <v>0</v>
      </c>
      <c r="P375" s="3">
        <f t="shared" si="77"/>
        <v>0</v>
      </c>
      <c r="Q375" s="3">
        <f t="shared" si="77"/>
        <v>0</v>
      </c>
      <c r="R375" s="3">
        <v>0</v>
      </c>
      <c r="S375" s="3">
        <v>0</v>
      </c>
    </row>
    <row r="376" spans="1:19" ht="40.15" customHeight="1" x14ac:dyDescent="0.25">
      <c r="A376" s="69" t="s">
        <v>431</v>
      </c>
      <c r="B376" s="70"/>
      <c r="C376" s="56"/>
      <c r="D376" s="6">
        <f>SUM(D377)</f>
        <v>2679384.67</v>
      </c>
      <c r="E376" s="6">
        <f t="shared" ref="E376:I376" si="78">SUM(E377)</f>
        <v>0</v>
      </c>
      <c r="F376" s="33">
        <f t="shared" si="78"/>
        <v>0</v>
      </c>
      <c r="G376" s="6">
        <f t="shared" si="78"/>
        <v>0</v>
      </c>
      <c r="H376" s="6">
        <f t="shared" si="78"/>
        <v>607</v>
      </c>
      <c r="I376" s="6">
        <f t="shared" si="78"/>
        <v>2679384.67</v>
      </c>
      <c r="J376" s="6">
        <f t="shared" si="77"/>
        <v>0</v>
      </c>
      <c r="K376" s="6">
        <f t="shared" si="77"/>
        <v>0</v>
      </c>
      <c r="L376" s="6">
        <f t="shared" si="77"/>
        <v>0</v>
      </c>
      <c r="M376" s="6">
        <f t="shared" si="77"/>
        <v>0</v>
      </c>
      <c r="N376" s="6">
        <f t="shared" si="77"/>
        <v>0</v>
      </c>
      <c r="O376" s="6">
        <f t="shared" si="77"/>
        <v>0</v>
      </c>
      <c r="P376" s="6">
        <f t="shared" si="77"/>
        <v>0</v>
      </c>
      <c r="Q376" s="6">
        <f t="shared" si="77"/>
        <v>0</v>
      </c>
      <c r="R376" s="6">
        <f t="shared" si="77"/>
        <v>0</v>
      </c>
      <c r="S376" s="6">
        <f t="shared" si="77"/>
        <v>0</v>
      </c>
    </row>
    <row r="377" spans="1:19" ht="19.899999999999999" customHeight="1" x14ac:dyDescent="0.25">
      <c r="A377" s="66" t="s">
        <v>511</v>
      </c>
      <c r="B377" s="57" t="s">
        <v>64</v>
      </c>
      <c r="C377" s="60">
        <v>2018</v>
      </c>
      <c r="D377" s="2">
        <f>SUM(E377,G377,I377,K377,M377,O377,P377,Q377,R377,S377)</f>
        <v>2679384.67</v>
      </c>
      <c r="E377" s="3">
        <v>0</v>
      </c>
      <c r="F377" s="26">
        <v>0</v>
      </c>
      <c r="G377" s="3">
        <v>0</v>
      </c>
      <c r="H377" s="7">
        <v>607</v>
      </c>
      <c r="I377" s="7">
        <v>2679384.67</v>
      </c>
      <c r="J377" s="3">
        <f t="shared" si="77"/>
        <v>0</v>
      </c>
      <c r="K377" s="3">
        <f t="shared" si="77"/>
        <v>0</v>
      </c>
      <c r="L377" s="3">
        <f t="shared" si="77"/>
        <v>0</v>
      </c>
      <c r="M377" s="3">
        <f t="shared" si="77"/>
        <v>0</v>
      </c>
      <c r="N377" s="3">
        <f t="shared" si="77"/>
        <v>0</v>
      </c>
      <c r="O377" s="3">
        <f t="shared" si="77"/>
        <v>0</v>
      </c>
      <c r="P377" s="3">
        <f t="shared" si="77"/>
        <v>0</v>
      </c>
      <c r="Q377" s="3">
        <f t="shared" si="77"/>
        <v>0</v>
      </c>
      <c r="R377" s="3">
        <v>0</v>
      </c>
      <c r="S377" s="3">
        <v>0</v>
      </c>
    </row>
    <row r="378" spans="1:19" ht="40.15" customHeight="1" x14ac:dyDescent="0.25">
      <c r="A378" s="69" t="s">
        <v>432</v>
      </c>
      <c r="B378" s="70"/>
      <c r="C378" s="31"/>
      <c r="D378" s="6">
        <f>SUM(D379:D383)</f>
        <v>11462972.660000002</v>
      </c>
      <c r="E378" s="6">
        <f t="shared" ref="E378:S378" si="79">SUM(E379:E383)</f>
        <v>0</v>
      </c>
      <c r="F378" s="33">
        <f t="shared" si="79"/>
        <v>0</v>
      </c>
      <c r="G378" s="6">
        <f t="shared" si="79"/>
        <v>0</v>
      </c>
      <c r="H378" s="6">
        <f t="shared" si="79"/>
        <v>3049.4</v>
      </c>
      <c r="I378" s="6">
        <f t="shared" si="79"/>
        <v>10762972.66</v>
      </c>
      <c r="J378" s="6">
        <f t="shared" si="79"/>
        <v>0</v>
      </c>
      <c r="K378" s="6">
        <f t="shared" si="79"/>
        <v>0</v>
      </c>
      <c r="L378" s="6">
        <f t="shared" si="79"/>
        <v>0</v>
      </c>
      <c r="M378" s="6">
        <f t="shared" si="79"/>
        <v>0</v>
      </c>
      <c r="N378" s="6">
        <f t="shared" si="79"/>
        <v>0</v>
      </c>
      <c r="O378" s="6">
        <f t="shared" si="79"/>
        <v>0</v>
      </c>
      <c r="P378" s="6">
        <f t="shared" si="79"/>
        <v>0</v>
      </c>
      <c r="Q378" s="6">
        <f t="shared" si="79"/>
        <v>0</v>
      </c>
      <c r="R378" s="6">
        <f t="shared" si="79"/>
        <v>700000</v>
      </c>
      <c r="S378" s="6">
        <f t="shared" si="79"/>
        <v>0</v>
      </c>
    </row>
    <row r="379" spans="1:19" ht="21" customHeight="1" x14ac:dyDescent="0.25">
      <c r="A379" s="1" t="s">
        <v>512</v>
      </c>
      <c r="B379" s="57" t="s">
        <v>65</v>
      </c>
      <c r="C379" s="60">
        <v>2018</v>
      </c>
      <c r="D379" s="2">
        <f>SUM(E379,G379,I379,K379,M379,O379,P379,Q379,R379,S379)</f>
        <v>2447303.08</v>
      </c>
      <c r="E379" s="3">
        <v>0</v>
      </c>
      <c r="F379" s="26">
        <v>0</v>
      </c>
      <c r="G379" s="3">
        <v>0</v>
      </c>
      <c r="H379" s="7">
        <v>780</v>
      </c>
      <c r="I379" s="7">
        <v>2447303.08</v>
      </c>
      <c r="J379" s="3">
        <f t="shared" ref="J379:Q382" si="80">SUM(J380)</f>
        <v>0</v>
      </c>
      <c r="K379" s="3">
        <f t="shared" si="80"/>
        <v>0</v>
      </c>
      <c r="L379" s="3">
        <f t="shared" si="80"/>
        <v>0</v>
      </c>
      <c r="M379" s="3">
        <f t="shared" si="80"/>
        <v>0</v>
      </c>
      <c r="N379" s="3">
        <f t="shared" si="80"/>
        <v>0</v>
      </c>
      <c r="O379" s="3">
        <f t="shared" si="80"/>
        <v>0</v>
      </c>
      <c r="P379" s="3">
        <f t="shared" si="80"/>
        <v>0</v>
      </c>
      <c r="Q379" s="3">
        <f t="shared" si="80"/>
        <v>0</v>
      </c>
      <c r="R379" s="3">
        <v>0</v>
      </c>
      <c r="S379" s="3">
        <v>0</v>
      </c>
    </row>
    <row r="380" spans="1:19" ht="21" customHeight="1" x14ac:dyDescent="0.25">
      <c r="A380" s="1" t="s">
        <v>513</v>
      </c>
      <c r="B380" s="57" t="s">
        <v>66</v>
      </c>
      <c r="C380" s="60">
        <v>2018</v>
      </c>
      <c r="D380" s="2">
        <f>SUM(E380,G380,I380,K380,M380,O380,P380,Q380,R380,S380)</f>
        <v>2572029.3600000003</v>
      </c>
      <c r="E380" s="3">
        <v>0</v>
      </c>
      <c r="F380" s="26">
        <v>0</v>
      </c>
      <c r="G380" s="3">
        <v>0</v>
      </c>
      <c r="H380" s="7">
        <v>544</v>
      </c>
      <c r="I380" s="7">
        <v>1872029.36</v>
      </c>
      <c r="J380" s="3">
        <f t="shared" si="80"/>
        <v>0</v>
      </c>
      <c r="K380" s="3">
        <f t="shared" si="80"/>
        <v>0</v>
      </c>
      <c r="L380" s="3">
        <f t="shared" si="80"/>
        <v>0</v>
      </c>
      <c r="M380" s="3">
        <f t="shared" si="80"/>
        <v>0</v>
      </c>
      <c r="N380" s="3">
        <f t="shared" si="80"/>
        <v>0</v>
      </c>
      <c r="O380" s="3">
        <f t="shared" si="80"/>
        <v>0</v>
      </c>
      <c r="P380" s="3">
        <f t="shared" si="80"/>
        <v>0</v>
      </c>
      <c r="Q380" s="3">
        <f t="shared" si="80"/>
        <v>0</v>
      </c>
      <c r="R380" s="3">
        <v>700000</v>
      </c>
      <c r="S380" s="3">
        <v>0</v>
      </c>
    </row>
    <row r="381" spans="1:19" ht="21" customHeight="1" x14ac:dyDescent="0.25">
      <c r="A381" s="1" t="s">
        <v>514</v>
      </c>
      <c r="B381" s="57" t="s">
        <v>67</v>
      </c>
      <c r="C381" s="60">
        <v>2018</v>
      </c>
      <c r="D381" s="2">
        <f>SUM(E381,G381,I381,K381,M381,O381,P381,Q381,R381,S381)</f>
        <v>1974565.02</v>
      </c>
      <c r="E381" s="3">
        <v>0</v>
      </c>
      <c r="F381" s="26">
        <v>0</v>
      </c>
      <c r="G381" s="3">
        <v>0</v>
      </c>
      <c r="H381" s="7">
        <v>547.4</v>
      </c>
      <c r="I381" s="7">
        <v>1974565.02</v>
      </c>
      <c r="J381" s="3">
        <f t="shared" si="80"/>
        <v>0</v>
      </c>
      <c r="K381" s="3">
        <f t="shared" si="80"/>
        <v>0</v>
      </c>
      <c r="L381" s="3">
        <f t="shared" si="80"/>
        <v>0</v>
      </c>
      <c r="M381" s="3">
        <f t="shared" si="80"/>
        <v>0</v>
      </c>
      <c r="N381" s="3">
        <f t="shared" si="80"/>
        <v>0</v>
      </c>
      <c r="O381" s="3">
        <f t="shared" si="80"/>
        <v>0</v>
      </c>
      <c r="P381" s="3">
        <f t="shared" si="80"/>
        <v>0</v>
      </c>
      <c r="Q381" s="3">
        <f t="shared" si="80"/>
        <v>0</v>
      </c>
      <c r="R381" s="3">
        <v>0</v>
      </c>
      <c r="S381" s="3">
        <f>SUM(S382)</f>
        <v>0</v>
      </c>
    </row>
    <row r="382" spans="1:19" ht="21" customHeight="1" x14ac:dyDescent="0.25">
      <c r="A382" s="1" t="s">
        <v>515</v>
      </c>
      <c r="B382" s="57" t="s">
        <v>68</v>
      </c>
      <c r="C382" s="60">
        <v>2018</v>
      </c>
      <c r="D382" s="2">
        <f>SUM(E382,G382,I382,K382,M382,O382,P382,Q382,R382,S382)</f>
        <v>1754547.3</v>
      </c>
      <c r="E382" s="3">
        <v>0</v>
      </c>
      <c r="F382" s="26">
        <v>0</v>
      </c>
      <c r="G382" s="3">
        <v>0</v>
      </c>
      <c r="H382" s="7">
        <v>451</v>
      </c>
      <c r="I382" s="7">
        <v>1754547.3</v>
      </c>
      <c r="J382" s="3">
        <f t="shared" si="80"/>
        <v>0</v>
      </c>
      <c r="K382" s="3">
        <f t="shared" si="80"/>
        <v>0</v>
      </c>
      <c r="L382" s="3">
        <f t="shared" si="80"/>
        <v>0</v>
      </c>
      <c r="M382" s="3">
        <f t="shared" si="80"/>
        <v>0</v>
      </c>
      <c r="N382" s="3">
        <f t="shared" si="80"/>
        <v>0</v>
      </c>
      <c r="O382" s="3">
        <f t="shared" si="80"/>
        <v>0</v>
      </c>
      <c r="P382" s="3">
        <f t="shared" si="80"/>
        <v>0</v>
      </c>
      <c r="Q382" s="3">
        <f t="shared" si="80"/>
        <v>0</v>
      </c>
      <c r="R382" s="3">
        <v>0</v>
      </c>
      <c r="S382" s="3">
        <f>SUM(S383)</f>
        <v>0</v>
      </c>
    </row>
    <row r="383" spans="1:19" ht="21" customHeight="1" x14ac:dyDescent="0.25">
      <c r="A383" s="1" t="s">
        <v>516</v>
      </c>
      <c r="B383" s="57" t="s">
        <v>69</v>
      </c>
      <c r="C383" s="60">
        <v>2018</v>
      </c>
      <c r="D383" s="2">
        <f>SUM(E383,G383,I383,K383,M383,O383,P383,Q383,R383,S383)</f>
        <v>2714527.9</v>
      </c>
      <c r="E383" s="3">
        <v>0</v>
      </c>
      <c r="F383" s="26">
        <v>0</v>
      </c>
      <c r="G383" s="3">
        <v>0</v>
      </c>
      <c r="H383" s="7">
        <v>727</v>
      </c>
      <c r="I383" s="7">
        <v>2714527.9</v>
      </c>
      <c r="J383" s="3">
        <f t="shared" ref="J383:Q383" si="81">SUM(J398)</f>
        <v>0</v>
      </c>
      <c r="K383" s="3">
        <f t="shared" si="81"/>
        <v>0</v>
      </c>
      <c r="L383" s="3">
        <f t="shared" si="81"/>
        <v>0</v>
      </c>
      <c r="M383" s="3">
        <f t="shared" si="81"/>
        <v>0</v>
      </c>
      <c r="N383" s="3">
        <f t="shared" si="81"/>
        <v>0</v>
      </c>
      <c r="O383" s="3">
        <f t="shared" si="81"/>
        <v>0</v>
      </c>
      <c r="P383" s="3">
        <f t="shared" si="81"/>
        <v>0</v>
      </c>
      <c r="Q383" s="3">
        <f t="shared" si="81"/>
        <v>0</v>
      </c>
      <c r="R383" s="3">
        <v>0</v>
      </c>
      <c r="S383" s="3">
        <f>SUM(S398)</f>
        <v>0</v>
      </c>
    </row>
    <row r="384" spans="1:19" ht="40.15" customHeight="1" x14ac:dyDescent="0.25">
      <c r="A384" s="69" t="s">
        <v>401</v>
      </c>
      <c r="B384" s="69"/>
      <c r="C384" s="56"/>
      <c r="D384" s="6">
        <f>SUM(D385:D388)</f>
        <v>8599190</v>
      </c>
      <c r="E384" s="6">
        <f t="shared" ref="E384:S384" si="82">SUM(E385:E388)</f>
        <v>0</v>
      </c>
      <c r="F384" s="33">
        <f t="shared" si="82"/>
        <v>0</v>
      </c>
      <c r="G384" s="6">
        <f t="shared" si="82"/>
        <v>0</v>
      </c>
      <c r="H384" s="6">
        <f t="shared" si="82"/>
        <v>1231</v>
      </c>
      <c r="I384" s="6">
        <f t="shared" si="82"/>
        <v>5877600</v>
      </c>
      <c r="J384" s="6">
        <f t="shared" si="82"/>
        <v>640</v>
      </c>
      <c r="K384" s="6">
        <f t="shared" si="82"/>
        <v>768000</v>
      </c>
      <c r="L384" s="6">
        <f t="shared" si="82"/>
        <v>573</v>
      </c>
      <c r="M384" s="6">
        <f t="shared" si="82"/>
        <v>1453590</v>
      </c>
      <c r="N384" s="6">
        <f t="shared" si="82"/>
        <v>0</v>
      </c>
      <c r="O384" s="6">
        <f t="shared" si="82"/>
        <v>0</v>
      </c>
      <c r="P384" s="6">
        <f t="shared" si="82"/>
        <v>0</v>
      </c>
      <c r="Q384" s="6">
        <f t="shared" si="82"/>
        <v>0</v>
      </c>
      <c r="R384" s="6">
        <f t="shared" si="82"/>
        <v>0</v>
      </c>
      <c r="S384" s="6">
        <f t="shared" si="82"/>
        <v>500000</v>
      </c>
    </row>
    <row r="385" spans="1:19" ht="21" customHeight="1" x14ac:dyDescent="0.25">
      <c r="A385" s="66" t="s">
        <v>517</v>
      </c>
      <c r="B385" s="57" t="s">
        <v>1363</v>
      </c>
      <c r="C385" s="60"/>
      <c r="D385" s="2">
        <f>SUM(E385,G385,I385,K385,M385,O385,P385,Q385,R385,S385)</f>
        <v>400000</v>
      </c>
      <c r="E385" s="3">
        <v>0</v>
      </c>
      <c r="F385" s="26">
        <v>0</v>
      </c>
      <c r="G385" s="3">
        <v>0</v>
      </c>
      <c r="H385" s="7">
        <v>0</v>
      </c>
      <c r="I385" s="7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400000</v>
      </c>
    </row>
    <row r="386" spans="1:19" ht="21" customHeight="1" x14ac:dyDescent="0.25">
      <c r="A386" s="66" t="s">
        <v>518</v>
      </c>
      <c r="B386" s="57" t="s">
        <v>857</v>
      </c>
      <c r="C386" s="60">
        <v>2017</v>
      </c>
      <c r="D386" s="2">
        <f>SUM(E386,G386,I386,K386,M386,O386,P386,Q386,R386,S386)</f>
        <v>3909600</v>
      </c>
      <c r="E386" s="3">
        <v>0</v>
      </c>
      <c r="F386" s="26">
        <v>0</v>
      </c>
      <c r="G386" s="3">
        <v>0</v>
      </c>
      <c r="H386" s="7">
        <v>821</v>
      </c>
      <c r="I386" s="7">
        <v>3909600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</row>
    <row r="387" spans="1:19" ht="21" customHeight="1" x14ac:dyDescent="0.25">
      <c r="A387" s="66" t="s">
        <v>519</v>
      </c>
      <c r="B387" s="57" t="s">
        <v>856</v>
      </c>
      <c r="C387" s="60">
        <v>2017</v>
      </c>
      <c r="D387" s="2">
        <f>SUM(E387,G387,I387,K387,M387,O387,P387,Q387,R387,S387)</f>
        <v>868000</v>
      </c>
      <c r="E387" s="3">
        <v>0</v>
      </c>
      <c r="F387" s="26">
        <v>0</v>
      </c>
      <c r="G387" s="3">
        <v>0</v>
      </c>
      <c r="H387" s="7">
        <v>0</v>
      </c>
      <c r="I387" s="7">
        <v>0</v>
      </c>
      <c r="J387" s="3">
        <v>640</v>
      </c>
      <c r="K387" s="3">
        <v>768000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100000</v>
      </c>
    </row>
    <row r="388" spans="1:19" ht="21" customHeight="1" x14ac:dyDescent="0.25">
      <c r="A388" s="66" t="s">
        <v>1277</v>
      </c>
      <c r="B388" s="57" t="s">
        <v>910</v>
      </c>
      <c r="C388" s="60"/>
      <c r="D388" s="2">
        <f>SUM(E388,G388,I388,K388,M388,O388,P388,Q388,R388,S388)</f>
        <v>3421590</v>
      </c>
      <c r="E388" s="3">
        <v>0</v>
      </c>
      <c r="F388" s="26">
        <v>0</v>
      </c>
      <c r="G388" s="3">
        <v>0</v>
      </c>
      <c r="H388" s="7">
        <v>410</v>
      </c>
      <c r="I388" s="7">
        <v>1968000</v>
      </c>
      <c r="J388" s="3">
        <v>0</v>
      </c>
      <c r="K388" s="3">
        <v>0</v>
      </c>
      <c r="L388" s="3">
        <v>573</v>
      </c>
      <c r="M388" s="3">
        <v>1453590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</row>
    <row r="389" spans="1:19" ht="40.15" customHeight="1" x14ac:dyDescent="0.25">
      <c r="A389" s="69" t="s">
        <v>402</v>
      </c>
      <c r="B389" s="69"/>
      <c r="C389" s="56"/>
      <c r="D389" s="6">
        <f>SUM(D390:D395)</f>
        <v>35550216.620000005</v>
      </c>
      <c r="E389" s="6">
        <f t="shared" ref="E389:S389" si="83">SUM(E390:E395)</f>
        <v>26266498.740000002</v>
      </c>
      <c r="F389" s="33">
        <f t="shared" si="83"/>
        <v>0</v>
      </c>
      <c r="G389" s="6">
        <f t="shared" si="83"/>
        <v>0</v>
      </c>
      <c r="H389" s="6">
        <f t="shared" si="83"/>
        <v>1943.7600000000002</v>
      </c>
      <c r="I389" s="6">
        <f t="shared" si="83"/>
        <v>7486560</v>
      </c>
      <c r="J389" s="6">
        <f t="shared" si="83"/>
        <v>0</v>
      </c>
      <c r="K389" s="6">
        <f t="shared" si="83"/>
        <v>0</v>
      </c>
      <c r="L389" s="6">
        <f t="shared" si="83"/>
        <v>0</v>
      </c>
      <c r="M389" s="6">
        <f t="shared" si="83"/>
        <v>0</v>
      </c>
      <c r="N389" s="6">
        <f t="shared" si="83"/>
        <v>0</v>
      </c>
      <c r="O389" s="6">
        <f t="shared" si="83"/>
        <v>0</v>
      </c>
      <c r="P389" s="6">
        <f t="shared" si="83"/>
        <v>0</v>
      </c>
      <c r="Q389" s="6">
        <f t="shared" si="83"/>
        <v>0</v>
      </c>
      <c r="R389" s="6">
        <f t="shared" si="83"/>
        <v>700000</v>
      </c>
      <c r="S389" s="6">
        <f t="shared" si="83"/>
        <v>1097157.8800000001</v>
      </c>
    </row>
    <row r="390" spans="1:19" ht="21" customHeight="1" x14ac:dyDescent="0.25">
      <c r="A390" s="1" t="s">
        <v>520</v>
      </c>
      <c r="B390" s="57" t="s">
        <v>83</v>
      </c>
      <c r="C390" s="60">
        <v>2018</v>
      </c>
      <c r="D390" s="2">
        <f t="shared" ref="D390:D395" si="84">SUM(E390,G390,I390,K390,M390,O390,P390,Q390,R390,S390)</f>
        <v>2207040</v>
      </c>
      <c r="E390" s="3">
        <v>0</v>
      </c>
      <c r="F390" s="26">
        <v>0</v>
      </c>
      <c r="G390" s="3">
        <v>0</v>
      </c>
      <c r="H390" s="7">
        <v>459.8</v>
      </c>
      <c r="I390" s="7">
        <v>2207040</v>
      </c>
      <c r="J390" s="3">
        <f t="shared" ref="J390:S390" si="85">SUM(J391)</f>
        <v>0</v>
      </c>
      <c r="K390" s="3">
        <f t="shared" si="85"/>
        <v>0</v>
      </c>
      <c r="L390" s="3">
        <f t="shared" si="85"/>
        <v>0</v>
      </c>
      <c r="M390" s="3">
        <f t="shared" si="85"/>
        <v>0</v>
      </c>
      <c r="N390" s="3">
        <f t="shared" si="85"/>
        <v>0</v>
      </c>
      <c r="O390" s="3">
        <f t="shared" si="85"/>
        <v>0</v>
      </c>
      <c r="P390" s="3">
        <f t="shared" si="85"/>
        <v>0</v>
      </c>
      <c r="Q390" s="3">
        <f t="shared" si="85"/>
        <v>0</v>
      </c>
      <c r="R390" s="3">
        <f t="shared" si="85"/>
        <v>0</v>
      </c>
      <c r="S390" s="3">
        <f t="shared" si="85"/>
        <v>0</v>
      </c>
    </row>
    <row r="391" spans="1:19" ht="21" customHeight="1" x14ac:dyDescent="0.25">
      <c r="A391" s="1" t="s">
        <v>521</v>
      </c>
      <c r="B391" s="57" t="s">
        <v>84</v>
      </c>
      <c r="C391" s="60">
        <v>2018</v>
      </c>
      <c r="D391" s="2">
        <f t="shared" si="84"/>
        <v>2207040</v>
      </c>
      <c r="E391" s="3">
        <v>0</v>
      </c>
      <c r="F391" s="26">
        <v>0</v>
      </c>
      <c r="G391" s="3">
        <v>0</v>
      </c>
      <c r="H391" s="7">
        <v>459.8</v>
      </c>
      <c r="I391" s="7">
        <v>2207040</v>
      </c>
      <c r="J391" s="3">
        <f t="shared" ref="J391:S391" si="86">SUM(J396)</f>
        <v>0</v>
      </c>
      <c r="K391" s="3">
        <f t="shared" si="86"/>
        <v>0</v>
      </c>
      <c r="L391" s="3">
        <f t="shared" si="86"/>
        <v>0</v>
      </c>
      <c r="M391" s="3">
        <f t="shared" si="86"/>
        <v>0</v>
      </c>
      <c r="N391" s="3">
        <f t="shared" si="86"/>
        <v>0</v>
      </c>
      <c r="O391" s="3">
        <f t="shared" si="86"/>
        <v>0</v>
      </c>
      <c r="P391" s="3">
        <f t="shared" si="86"/>
        <v>0</v>
      </c>
      <c r="Q391" s="3">
        <f t="shared" si="86"/>
        <v>0</v>
      </c>
      <c r="R391" s="3">
        <f t="shared" si="86"/>
        <v>0</v>
      </c>
      <c r="S391" s="3">
        <f t="shared" si="86"/>
        <v>0</v>
      </c>
    </row>
    <row r="392" spans="1:19" ht="21" customHeight="1" x14ac:dyDescent="0.25">
      <c r="A392" s="1" t="s">
        <v>522</v>
      </c>
      <c r="B392" s="64" t="s">
        <v>950</v>
      </c>
      <c r="C392" s="60"/>
      <c r="D392" s="2">
        <f t="shared" si="84"/>
        <v>9338415.5700000003</v>
      </c>
      <c r="E392" s="3">
        <v>8970192</v>
      </c>
      <c r="F392" s="26">
        <v>0</v>
      </c>
      <c r="G392" s="3">
        <v>0</v>
      </c>
      <c r="H392" s="7">
        <v>0</v>
      </c>
      <c r="I392" s="7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368223.57</v>
      </c>
    </row>
    <row r="393" spans="1:19" ht="21" customHeight="1" x14ac:dyDescent="0.25">
      <c r="A393" s="1" t="s">
        <v>523</v>
      </c>
      <c r="B393" s="57" t="s">
        <v>951</v>
      </c>
      <c r="C393" s="60"/>
      <c r="D393" s="2">
        <f t="shared" si="84"/>
        <v>8589151.4100000001</v>
      </c>
      <c r="E393" s="3">
        <v>8231704.4400000004</v>
      </c>
      <c r="F393" s="26">
        <v>0</v>
      </c>
      <c r="G393" s="3">
        <v>0</v>
      </c>
      <c r="H393" s="7">
        <v>0</v>
      </c>
      <c r="I393" s="7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357446.97</v>
      </c>
    </row>
    <row r="394" spans="1:19" ht="21" customHeight="1" x14ac:dyDescent="0.25">
      <c r="A394" s="1" t="s">
        <v>524</v>
      </c>
      <c r="B394" s="57" t="s">
        <v>613</v>
      </c>
      <c r="C394" s="60">
        <v>2017</v>
      </c>
      <c r="D394" s="2">
        <f t="shared" si="84"/>
        <v>700000</v>
      </c>
      <c r="E394" s="3">
        <v>0</v>
      </c>
      <c r="F394" s="26">
        <v>0</v>
      </c>
      <c r="G394" s="3">
        <v>0</v>
      </c>
      <c r="H394" s="7">
        <v>0</v>
      </c>
      <c r="I394" s="7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700000</v>
      </c>
      <c r="S394" s="3">
        <v>0</v>
      </c>
    </row>
    <row r="395" spans="1:19" ht="21" customHeight="1" x14ac:dyDescent="0.25">
      <c r="A395" s="1" t="s">
        <v>525</v>
      </c>
      <c r="B395" s="57" t="s">
        <v>952</v>
      </c>
      <c r="C395" s="60"/>
      <c r="D395" s="2">
        <f t="shared" si="84"/>
        <v>12508569.640000001</v>
      </c>
      <c r="E395" s="3">
        <v>9064602.3000000007</v>
      </c>
      <c r="F395" s="26">
        <v>0</v>
      </c>
      <c r="G395" s="3">
        <v>0</v>
      </c>
      <c r="H395" s="7">
        <v>1024.1600000000001</v>
      </c>
      <c r="I395" s="7">
        <v>3072480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371487.34</v>
      </c>
    </row>
    <row r="396" spans="1:19" ht="41.1" customHeight="1" x14ac:dyDescent="0.25">
      <c r="A396" s="69" t="s">
        <v>434</v>
      </c>
      <c r="B396" s="69"/>
      <c r="C396" s="56"/>
      <c r="D396" s="6">
        <f>SUM(D397)</f>
        <v>1747999</v>
      </c>
      <c r="E396" s="6">
        <f t="shared" ref="E396:S396" si="87">SUM(E397)</f>
        <v>0</v>
      </c>
      <c r="F396" s="33">
        <f t="shared" si="87"/>
        <v>0</v>
      </c>
      <c r="G396" s="6">
        <f t="shared" si="87"/>
        <v>0</v>
      </c>
      <c r="H396" s="6">
        <f t="shared" si="87"/>
        <v>377</v>
      </c>
      <c r="I396" s="6">
        <f t="shared" si="87"/>
        <v>1747999</v>
      </c>
      <c r="J396" s="6">
        <f t="shared" si="87"/>
        <v>0</v>
      </c>
      <c r="K396" s="6">
        <f t="shared" si="87"/>
        <v>0</v>
      </c>
      <c r="L396" s="6">
        <f t="shared" si="87"/>
        <v>0</v>
      </c>
      <c r="M396" s="6">
        <f t="shared" si="87"/>
        <v>0</v>
      </c>
      <c r="N396" s="6">
        <f t="shared" si="87"/>
        <v>0</v>
      </c>
      <c r="O396" s="6">
        <f t="shared" si="87"/>
        <v>0</v>
      </c>
      <c r="P396" s="6">
        <f t="shared" si="87"/>
        <v>0</v>
      </c>
      <c r="Q396" s="6">
        <f t="shared" si="87"/>
        <v>0</v>
      </c>
      <c r="R396" s="6">
        <f t="shared" si="87"/>
        <v>0</v>
      </c>
      <c r="S396" s="6">
        <f t="shared" si="87"/>
        <v>0</v>
      </c>
    </row>
    <row r="397" spans="1:19" ht="19.899999999999999" customHeight="1" x14ac:dyDescent="0.25">
      <c r="A397" s="1" t="s">
        <v>526</v>
      </c>
      <c r="B397" s="57" t="s">
        <v>86</v>
      </c>
      <c r="C397" s="60">
        <v>2018</v>
      </c>
      <c r="D397" s="2">
        <f>SUM(E397,G397,I397,K397,M397,O397,P397,Q397,R397,S397)</f>
        <v>1747999</v>
      </c>
      <c r="E397" s="3">
        <v>0</v>
      </c>
      <c r="F397" s="26">
        <v>0</v>
      </c>
      <c r="G397" s="3">
        <v>0</v>
      </c>
      <c r="H397" s="3">
        <v>377</v>
      </c>
      <c r="I397" s="3">
        <v>1747999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ht="40.15" customHeight="1" x14ac:dyDescent="0.25">
      <c r="A398" s="69" t="s">
        <v>433</v>
      </c>
      <c r="B398" s="69"/>
      <c r="C398" s="56"/>
      <c r="D398" s="6">
        <f>SUM(D399)</f>
        <v>1322244</v>
      </c>
      <c r="E398" s="6">
        <f t="shared" ref="E398:S398" si="88">SUM(E399)</f>
        <v>0</v>
      </c>
      <c r="F398" s="33">
        <f t="shared" si="88"/>
        <v>0</v>
      </c>
      <c r="G398" s="6">
        <f t="shared" si="88"/>
        <v>0</v>
      </c>
      <c r="H398" s="6">
        <f t="shared" si="88"/>
        <v>360</v>
      </c>
      <c r="I398" s="6">
        <f t="shared" si="88"/>
        <v>1322244</v>
      </c>
      <c r="J398" s="6">
        <f t="shared" si="88"/>
        <v>0</v>
      </c>
      <c r="K398" s="6">
        <f t="shared" si="88"/>
        <v>0</v>
      </c>
      <c r="L398" s="6">
        <f t="shared" si="88"/>
        <v>0</v>
      </c>
      <c r="M398" s="6">
        <f t="shared" si="88"/>
        <v>0</v>
      </c>
      <c r="N398" s="6">
        <f t="shared" si="88"/>
        <v>0</v>
      </c>
      <c r="O398" s="6">
        <f t="shared" si="88"/>
        <v>0</v>
      </c>
      <c r="P398" s="6">
        <f t="shared" si="88"/>
        <v>0</v>
      </c>
      <c r="Q398" s="6">
        <f t="shared" si="88"/>
        <v>0</v>
      </c>
      <c r="R398" s="6">
        <f t="shared" si="88"/>
        <v>0</v>
      </c>
      <c r="S398" s="6">
        <f t="shared" si="88"/>
        <v>0</v>
      </c>
    </row>
    <row r="399" spans="1:19" ht="19.899999999999999" customHeight="1" x14ac:dyDescent="0.25">
      <c r="A399" s="1" t="s">
        <v>527</v>
      </c>
      <c r="B399" s="57" t="s">
        <v>82</v>
      </c>
      <c r="C399" s="60">
        <v>2018</v>
      </c>
      <c r="D399" s="2">
        <f>SUM(E399,G399,I399,K399,M399,O399,P399,Q399,R399,S399)</f>
        <v>1322244</v>
      </c>
      <c r="E399" s="3">
        <v>0</v>
      </c>
      <c r="F399" s="26">
        <v>0</v>
      </c>
      <c r="G399" s="3">
        <v>0</v>
      </c>
      <c r="H399" s="7">
        <v>360</v>
      </c>
      <c r="I399" s="7">
        <v>1322244</v>
      </c>
      <c r="J399" s="3">
        <f t="shared" ref="J399:Q399" si="89">SUM(J389)</f>
        <v>0</v>
      </c>
      <c r="K399" s="3">
        <f t="shared" si="89"/>
        <v>0</v>
      </c>
      <c r="L399" s="3">
        <f t="shared" si="89"/>
        <v>0</v>
      </c>
      <c r="M399" s="3">
        <f t="shared" si="89"/>
        <v>0</v>
      </c>
      <c r="N399" s="3">
        <f t="shared" si="89"/>
        <v>0</v>
      </c>
      <c r="O399" s="3">
        <f t="shared" si="89"/>
        <v>0</v>
      </c>
      <c r="P399" s="3">
        <f t="shared" si="89"/>
        <v>0</v>
      </c>
      <c r="Q399" s="3">
        <f t="shared" si="89"/>
        <v>0</v>
      </c>
      <c r="R399" s="3">
        <v>0</v>
      </c>
      <c r="S399" s="3">
        <v>0</v>
      </c>
    </row>
    <row r="400" spans="1:19" ht="38.25" customHeight="1" x14ac:dyDescent="0.25">
      <c r="A400" s="69" t="s">
        <v>972</v>
      </c>
      <c r="B400" s="69"/>
      <c r="C400" s="60"/>
      <c r="D400" s="6">
        <f>SUM(D401:D416)</f>
        <v>65200614</v>
      </c>
      <c r="E400" s="6">
        <f t="shared" ref="E400:S400" si="90">SUM(E401:E416)</f>
        <v>0</v>
      </c>
      <c r="F400" s="33">
        <f t="shared" si="90"/>
        <v>0</v>
      </c>
      <c r="G400" s="6">
        <f t="shared" si="90"/>
        <v>0</v>
      </c>
      <c r="H400" s="6">
        <f t="shared" si="90"/>
        <v>18581.23</v>
      </c>
      <c r="I400" s="6">
        <f t="shared" si="90"/>
        <v>65200614</v>
      </c>
      <c r="J400" s="6">
        <f t="shared" si="90"/>
        <v>0</v>
      </c>
      <c r="K400" s="6">
        <f t="shared" si="90"/>
        <v>0</v>
      </c>
      <c r="L400" s="6">
        <f t="shared" si="90"/>
        <v>0</v>
      </c>
      <c r="M400" s="6">
        <f t="shared" si="90"/>
        <v>0</v>
      </c>
      <c r="N400" s="6">
        <f t="shared" si="90"/>
        <v>0</v>
      </c>
      <c r="O400" s="6">
        <f t="shared" si="90"/>
        <v>0</v>
      </c>
      <c r="P400" s="6">
        <f t="shared" si="90"/>
        <v>0</v>
      </c>
      <c r="Q400" s="6">
        <f t="shared" si="90"/>
        <v>0</v>
      </c>
      <c r="R400" s="6">
        <f t="shared" si="90"/>
        <v>0</v>
      </c>
      <c r="S400" s="6">
        <f t="shared" si="90"/>
        <v>0</v>
      </c>
    </row>
    <row r="401" spans="1:19" ht="19.899999999999999" customHeight="1" x14ac:dyDescent="0.25">
      <c r="A401" s="1" t="s">
        <v>528</v>
      </c>
      <c r="B401" s="57" t="s">
        <v>953</v>
      </c>
      <c r="C401" s="60"/>
      <c r="D401" s="2">
        <f t="shared" ref="D401:D416" si="91">SUM(E401,G401,I401,K401,M401,O401,P401,Q401,R401,S401)</f>
        <v>4544700</v>
      </c>
      <c r="E401" s="3">
        <v>0</v>
      </c>
      <c r="F401" s="26">
        <v>0</v>
      </c>
      <c r="G401" s="3">
        <v>0</v>
      </c>
      <c r="H401" s="7">
        <v>1514.9</v>
      </c>
      <c r="I401" s="7">
        <v>4544700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</row>
    <row r="402" spans="1:19" ht="19.899999999999999" customHeight="1" x14ac:dyDescent="0.25">
      <c r="A402" s="1" t="s">
        <v>529</v>
      </c>
      <c r="B402" s="57" t="s">
        <v>954</v>
      </c>
      <c r="C402" s="60"/>
      <c r="D402" s="2">
        <f t="shared" si="91"/>
        <v>2723100</v>
      </c>
      <c r="E402" s="3">
        <v>0</v>
      </c>
      <c r="F402" s="26">
        <v>0</v>
      </c>
      <c r="G402" s="3">
        <v>0</v>
      </c>
      <c r="H402" s="7">
        <v>907.7</v>
      </c>
      <c r="I402" s="7">
        <v>2723100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</row>
    <row r="403" spans="1:19" ht="19.899999999999999" customHeight="1" x14ac:dyDescent="0.25">
      <c r="A403" s="1" t="s">
        <v>530</v>
      </c>
      <c r="B403" s="57" t="s">
        <v>955</v>
      </c>
      <c r="C403" s="60"/>
      <c r="D403" s="2">
        <f t="shared" si="91"/>
        <v>1818600</v>
      </c>
      <c r="E403" s="3">
        <v>0</v>
      </c>
      <c r="F403" s="26">
        <v>0</v>
      </c>
      <c r="G403" s="3">
        <v>0</v>
      </c>
      <c r="H403" s="7">
        <v>606.20000000000005</v>
      </c>
      <c r="I403" s="7">
        <v>1818600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</row>
    <row r="404" spans="1:19" ht="19.899999999999999" customHeight="1" x14ac:dyDescent="0.25">
      <c r="A404" s="1" t="s">
        <v>531</v>
      </c>
      <c r="B404" s="57" t="s">
        <v>956</v>
      </c>
      <c r="C404" s="60"/>
      <c r="D404" s="2">
        <f t="shared" si="91"/>
        <v>3605760</v>
      </c>
      <c r="E404" s="3">
        <v>0</v>
      </c>
      <c r="F404" s="26">
        <v>0</v>
      </c>
      <c r="G404" s="3">
        <v>0</v>
      </c>
      <c r="H404" s="7">
        <v>1201.92</v>
      </c>
      <c r="I404" s="7">
        <v>3605760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</row>
    <row r="405" spans="1:19" ht="19.899999999999999" customHeight="1" x14ac:dyDescent="0.25">
      <c r="A405" s="1" t="s">
        <v>532</v>
      </c>
      <c r="B405" s="57" t="s">
        <v>966</v>
      </c>
      <c r="C405" s="60"/>
      <c r="D405" s="2">
        <f t="shared" si="91"/>
        <v>3114300</v>
      </c>
      <c r="E405" s="3">
        <v>0</v>
      </c>
      <c r="F405" s="26">
        <v>0</v>
      </c>
      <c r="G405" s="3">
        <v>0</v>
      </c>
      <c r="H405" s="7">
        <v>1038.0999999999999</v>
      </c>
      <c r="I405" s="7">
        <v>3114300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</row>
    <row r="406" spans="1:19" ht="19.899999999999999" customHeight="1" x14ac:dyDescent="0.25">
      <c r="A406" s="1" t="s">
        <v>1278</v>
      </c>
      <c r="B406" s="57" t="s">
        <v>957</v>
      </c>
      <c r="C406" s="60"/>
      <c r="D406" s="2">
        <f t="shared" si="91"/>
        <v>3054900</v>
      </c>
      <c r="E406" s="3">
        <v>0</v>
      </c>
      <c r="F406" s="26">
        <v>0</v>
      </c>
      <c r="G406" s="3">
        <v>0</v>
      </c>
      <c r="H406" s="7">
        <v>1018.3</v>
      </c>
      <c r="I406" s="7">
        <v>3054900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</row>
    <row r="407" spans="1:19" ht="19.899999999999999" customHeight="1" x14ac:dyDescent="0.25">
      <c r="A407" s="1" t="s">
        <v>533</v>
      </c>
      <c r="B407" s="57" t="s">
        <v>90</v>
      </c>
      <c r="C407" s="60"/>
      <c r="D407" s="2">
        <f t="shared" si="91"/>
        <v>4621440</v>
      </c>
      <c r="E407" s="3">
        <v>0</v>
      </c>
      <c r="F407" s="26">
        <v>0</v>
      </c>
      <c r="G407" s="3">
        <v>0</v>
      </c>
      <c r="H407" s="7">
        <v>962.8</v>
      </c>
      <c r="I407" s="7">
        <v>4621440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</row>
    <row r="408" spans="1:19" ht="19.899999999999999" customHeight="1" x14ac:dyDescent="0.25">
      <c r="A408" s="1" t="s">
        <v>534</v>
      </c>
      <c r="B408" s="57" t="s">
        <v>958</v>
      </c>
      <c r="C408" s="60"/>
      <c r="D408" s="2">
        <f t="shared" si="91"/>
        <v>8534100</v>
      </c>
      <c r="E408" s="3">
        <v>0</v>
      </c>
      <c r="F408" s="26">
        <v>0</v>
      </c>
      <c r="G408" s="3">
        <v>0</v>
      </c>
      <c r="H408" s="7">
        <v>2844.7</v>
      </c>
      <c r="I408" s="7">
        <v>8534100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</row>
    <row r="409" spans="1:19" ht="19.899999999999999" customHeight="1" x14ac:dyDescent="0.25">
      <c r="A409" s="1" t="s">
        <v>535</v>
      </c>
      <c r="B409" s="57" t="s">
        <v>968</v>
      </c>
      <c r="C409" s="60"/>
      <c r="D409" s="2">
        <f t="shared" si="91"/>
        <v>2026290</v>
      </c>
      <c r="E409" s="3">
        <v>0</v>
      </c>
      <c r="F409" s="26">
        <v>0</v>
      </c>
      <c r="G409" s="3">
        <v>0</v>
      </c>
      <c r="H409" s="7">
        <v>675.43</v>
      </c>
      <c r="I409" s="7">
        <v>2026290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</row>
    <row r="410" spans="1:19" ht="19.899999999999999" customHeight="1" x14ac:dyDescent="0.25">
      <c r="A410" s="1" t="s">
        <v>536</v>
      </c>
      <c r="B410" s="57" t="s">
        <v>959</v>
      </c>
      <c r="C410" s="60"/>
      <c r="D410" s="2">
        <f t="shared" si="91"/>
        <v>3791952</v>
      </c>
      <c r="E410" s="3">
        <v>0</v>
      </c>
      <c r="F410" s="26">
        <v>0</v>
      </c>
      <c r="G410" s="3">
        <v>0</v>
      </c>
      <c r="H410" s="7">
        <v>789.99</v>
      </c>
      <c r="I410" s="7">
        <v>3791952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</row>
    <row r="411" spans="1:19" ht="19.899999999999999" customHeight="1" x14ac:dyDescent="0.25">
      <c r="A411" s="1" t="s">
        <v>537</v>
      </c>
      <c r="B411" s="57" t="s">
        <v>1351</v>
      </c>
      <c r="C411" s="1"/>
      <c r="D411" s="2">
        <f>SUM(E411,G411,I411,K411,M411,O411,P411,Q411,R411,S411)</f>
        <v>5371800</v>
      </c>
      <c r="E411" s="3">
        <v>0</v>
      </c>
      <c r="F411" s="26">
        <v>0</v>
      </c>
      <c r="G411" s="3">
        <v>0</v>
      </c>
      <c r="H411" s="3">
        <v>1790.6</v>
      </c>
      <c r="I411" s="3">
        <v>5371800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</row>
    <row r="412" spans="1:19" ht="19.899999999999999" customHeight="1" x14ac:dyDescent="0.25">
      <c r="A412" s="1" t="s">
        <v>538</v>
      </c>
      <c r="B412" s="57" t="s">
        <v>960</v>
      </c>
      <c r="C412" s="60"/>
      <c r="D412" s="2">
        <f t="shared" si="91"/>
        <v>5342352</v>
      </c>
      <c r="E412" s="3">
        <v>0</v>
      </c>
      <c r="F412" s="26">
        <v>0</v>
      </c>
      <c r="G412" s="3">
        <v>0</v>
      </c>
      <c r="H412" s="7">
        <v>1112.99</v>
      </c>
      <c r="I412" s="7">
        <v>5342352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</row>
    <row r="413" spans="1:19" ht="19.899999999999999" customHeight="1" x14ac:dyDescent="0.25">
      <c r="A413" s="1" t="s">
        <v>1286</v>
      </c>
      <c r="B413" s="57" t="s">
        <v>969</v>
      </c>
      <c r="C413" s="60"/>
      <c r="D413" s="2">
        <f t="shared" si="91"/>
        <v>5772000</v>
      </c>
      <c r="E413" s="3">
        <v>0</v>
      </c>
      <c r="F413" s="26">
        <v>0</v>
      </c>
      <c r="G413" s="3">
        <v>0</v>
      </c>
      <c r="H413" s="7">
        <v>1202.5</v>
      </c>
      <c r="I413" s="7">
        <v>5772000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</row>
    <row r="414" spans="1:19" ht="19.899999999999999" customHeight="1" x14ac:dyDescent="0.25">
      <c r="A414" s="1" t="s">
        <v>1287</v>
      </c>
      <c r="B414" s="57" t="s">
        <v>961</v>
      </c>
      <c r="C414" s="60"/>
      <c r="D414" s="2">
        <f t="shared" si="91"/>
        <v>3472200</v>
      </c>
      <c r="E414" s="3">
        <v>0</v>
      </c>
      <c r="F414" s="26">
        <v>0</v>
      </c>
      <c r="G414" s="3">
        <v>0</v>
      </c>
      <c r="H414" s="7">
        <v>1157.4000000000001</v>
      </c>
      <c r="I414" s="7">
        <v>3472200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</row>
    <row r="415" spans="1:19" ht="19.899999999999999" customHeight="1" x14ac:dyDescent="0.25">
      <c r="A415" s="1" t="s">
        <v>1288</v>
      </c>
      <c r="B415" s="57" t="s">
        <v>1305</v>
      </c>
      <c r="C415" s="60"/>
      <c r="D415" s="2">
        <f t="shared" si="91"/>
        <v>1710000</v>
      </c>
      <c r="E415" s="3">
        <v>0</v>
      </c>
      <c r="F415" s="26">
        <v>0</v>
      </c>
      <c r="G415" s="3">
        <v>0</v>
      </c>
      <c r="H415" s="7">
        <v>570.79999999999995</v>
      </c>
      <c r="I415" s="7">
        <v>1710000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</row>
    <row r="416" spans="1:19" ht="19.899999999999999" customHeight="1" x14ac:dyDescent="0.25">
      <c r="A416" s="1" t="s">
        <v>1289</v>
      </c>
      <c r="B416" s="57" t="s">
        <v>967</v>
      </c>
      <c r="C416" s="60"/>
      <c r="D416" s="2">
        <f t="shared" si="91"/>
        <v>5697120</v>
      </c>
      <c r="E416" s="3">
        <v>0</v>
      </c>
      <c r="F416" s="26">
        <v>0</v>
      </c>
      <c r="G416" s="3">
        <v>0</v>
      </c>
      <c r="H416" s="7">
        <v>1186.9000000000001</v>
      </c>
      <c r="I416" s="7">
        <v>5697120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</row>
    <row r="417" spans="1:19" s="40" customFormat="1" ht="39.950000000000003" customHeight="1" x14ac:dyDescent="0.25">
      <c r="A417" s="69" t="s">
        <v>1368</v>
      </c>
      <c r="B417" s="69"/>
      <c r="C417" s="30"/>
      <c r="D417" s="2">
        <f>SUM(D418)</f>
        <v>500000</v>
      </c>
      <c r="E417" s="2">
        <f t="shared" ref="E417:S417" si="92">SUM(E418)</f>
        <v>0</v>
      </c>
      <c r="F417" s="28">
        <f t="shared" si="92"/>
        <v>0</v>
      </c>
      <c r="G417" s="2">
        <f t="shared" si="92"/>
        <v>0</v>
      </c>
      <c r="H417" s="2">
        <f t="shared" si="92"/>
        <v>0</v>
      </c>
      <c r="I417" s="2">
        <f t="shared" si="92"/>
        <v>0</v>
      </c>
      <c r="J417" s="2">
        <f t="shared" si="92"/>
        <v>0</v>
      </c>
      <c r="K417" s="2">
        <f t="shared" si="92"/>
        <v>0</v>
      </c>
      <c r="L417" s="2">
        <f t="shared" si="92"/>
        <v>0</v>
      </c>
      <c r="M417" s="2">
        <f t="shared" si="92"/>
        <v>0</v>
      </c>
      <c r="N417" s="2">
        <f t="shared" si="92"/>
        <v>0</v>
      </c>
      <c r="O417" s="2">
        <f t="shared" si="92"/>
        <v>0</v>
      </c>
      <c r="P417" s="2">
        <f t="shared" si="92"/>
        <v>0</v>
      </c>
      <c r="Q417" s="2">
        <f t="shared" si="92"/>
        <v>0</v>
      </c>
      <c r="R417" s="2">
        <f t="shared" si="92"/>
        <v>0</v>
      </c>
      <c r="S417" s="2">
        <f t="shared" si="92"/>
        <v>500000</v>
      </c>
    </row>
    <row r="418" spans="1:19" ht="19.899999999999999" customHeight="1" x14ac:dyDescent="0.25">
      <c r="A418" s="1" t="s">
        <v>1290</v>
      </c>
      <c r="B418" s="57" t="s">
        <v>1352</v>
      </c>
      <c r="C418" s="60"/>
      <c r="D418" s="2">
        <f>E418+G418+I418+K418+M418+O418+P418+Q418+R418+S418</f>
        <v>500000</v>
      </c>
      <c r="E418" s="3">
        <v>0</v>
      </c>
      <c r="F418" s="26">
        <v>0</v>
      </c>
      <c r="G418" s="3">
        <v>0</v>
      </c>
      <c r="H418" s="7">
        <v>0</v>
      </c>
      <c r="I418" s="7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500000</v>
      </c>
    </row>
    <row r="419" spans="1:19" s="40" customFormat="1" ht="39.950000000000003" customHeight="1" x14ac:dyDescent="0.25">
      <c r="A419" s="69" t="s">
        <v>999</v>
      </c>
      <c r="B419" s="69"/>
      <c r="C419" s="30"/>
      <c r="D419" s="6">
        <f>SUM(D420)</f>
        <v>1056480</v>
      </c>
      <c r="E419" s="6">
        <f t="shared" ref="E419:S419" si="93">SUM(E420)</f>
        <v>0</v>
      </c>
      <c r="F419" s="33">
        <f t="shared" si="93"/>
        <v>0</v>
      </c>
      <c r="G419" s="6">
        <f t="shared" si="93"/>
        <v>0</v>
      </c>
      <c r="H419" s="6">
        <f t="shared" si="93"/>
        <v>220.1</v>
      </c>
      <c r="I419" s="6">
        <f t="shared" si="93"/>
        <v>1056480</v>
      </c>
      <c r="J419" s="6">
        <f t="shared" si="93"/>
        <v>0</v>
      </c>
      <c r="K419" s="6">
        <f t="shared" si="93"/>
        <v>0</v>
      </c>
      <c r="L419" s="6">
        <f t="shared" si="93"/>
        <v>0</v>
      </c>
      <c r="M419" s="6">
        <f t="shared" si="93"/>
        <v>0</v>
      </c>
      <c r="N419" s="6">
        <f t="shared" si="93"/>
        <v>0</v>
      </c>
      <c r="O419" s="6">
        <f t="shared" si="93"/>
        <v>0</v>
      </c>
      <c r="P419" s="6">
        <f t="shared" si="93"/>
        <v>0</v>
      </c>
      <c r="Q419" s="6">
        <f t="shared" si="93"/>
        <v>0</v>
      </c>
      <c r="R419" s="6">
        <f t="shared" si="93"/>
        <v>0</v>
      </c>
      <c r="S419" s="6">
        <f t="shared" si="93"/>
        <v>0</v>
      </c>
    </row>
    <row r="420" spans="1:19" ht="19.899999999999999" customHeight="1" x14ac:dyDescent="0.25">
      <c r="A420" s="1" t="s">
        <v>1291</v>
      </c>
      <c r="B420" s="57" t="s">
        <v>962</v>
      </c>
      <c r="C420" s="60"/>
      <c r="D420" s="2">
        <f>SUM(E420,G420,I420,K420,M420,O420,P420,Q420,R420,S420)</f>
        <v>1056480</v>
      </c>
      <c r="E420" s="3">
        <v>0</v>
      </c>
      <c r="F420" s="26">
        <v>0</v>
      </c>
      <c r="G420" s="3">
        <v>0</v>
      </c>
      <c r="H420" s="7">
        <v>220.1</v>
      </c>
      <c r="I420" s="7">
        <v>1056480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</row>
    <row r="421" spans="1:19" ht="19.899999999999999" customHeight="1" x14ac:dyDescent="0.25">
      <c r="A421" s="69" t="s">
        <v>404</v>
      </c>
      <c r="B421" s="69"/>
      <c r="C421" s="56"/>
      <c r="D421" s="6">
        <f>SUM(D422:D500)</f>
        <v>384490132.06000006</v>
      </c>
      <c r="E421" s="6">
        <f t="shared" ref="E421:S421" si="94">SUM(E423:E500)</f>
        <v>40056346.25</v>
      </c>
      <c r="F421" s="33">
        <f t="shared" si="94"/>
        <v>2</v>
      </c>
      <c r="G421" s="6">
        <f t="shared" si="94"/>
        <v>4300000</v>
      </c>
      <c r="H421" s="6">
        <f t="shared" si="94"/>
        <v>45080.420000000006</v>
      </c>
      <c r="I421" s="6">
        <f t="shared" si="94"/>
        <v>163493291.56</v>
      </c>
      <c r="J421" s="6">
        <f t="shared" si="94"/>
        <v>0</v>
      </c>
      <c r="K421" s="6">
        <f t="shared" si="94"/>
        <v>0</v>
      </c>
      <c r="L421" s="6">
        <f t="shared" si="94"/>
        <v>38360.119999999995</v>
      </c>
      <c r="M421" s="6">
        <f t="shared" si="94"/>
        <v>91446453.389999986</v>
      </c>
      <c r="N421" s="6">
        <f t="shared" si="94"/>
        <v>0</v>
      </c>
      <c r="O421" s="6">
        <f t="shared" si="94"/>
        <v>0</v>
      </c>
      <c r="P421" s="6">
        <f t="shared" si="94"/>
        <v>43058785.069999993</v>
      </c>
      <c r="Q421" s="6">
        <f t="shared" si="94"/>
        <v>0</v>
      </c>
      <c r="R421" s="6">
        <f t="shared" si="94"/>
        <v>18200000</v>
      </c>
      <c r="S421" s="6">
        <f t="shared" si="94"/>
        <v>14603889.660000002</v>
      </c>
    </row>
    <row r="422" spans="1:19" ht="19.899999999999999" customHeight="1" x14ac:dyDescent="0.25">
      <c r="A422" s="66" t="s">
        <v>1292</v>
      </c>
      <c r="B422" s="57" t="s">
        <v>1435</v>
      </c>
      <c r="C422" s="53"/>
      <c r="D422" s="2">
        <f t="shared" ref="D422:D453" si="95">SUM(E422,G422,I422,K422,M422,O422,P422,Q422,R422,S422)</f>
        <v>9331366.1300000008</v>
      </c>
      <c r="E422" s="7">
        <v>8531366.1300000008</v>
      </c>
      <c r="F422" s="2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700000</v>
      </c>
      <c r="S422" s="7">
        <v>100000</v>
      </c>
    </row>
    <row r="423" spans="1:19" ht="19.899999999999999" customHeight="1" x14ac:dyDescent="0.25">
      <c r="A423" s="55" t="s">
        <v>1293</v>
      </c>
      <c r="B423" s="11" t="s">
        <v>121</v>
      </c>
      <c r="C423" s="1">
        <v>2018</v>
      </c>
      <c r="D423" s="2">
        <f t="shared" si="95"/>
        <v>1856632.39</v>
      </c>
      <c r="E423" s="3">
        <v>0</v>
      </c>
      <c r="F423" s="26">
        <v>0</v>
      </c>
      <c r="G423" s="3">
        <v>0</v>
      </c>
      <c r="H423" s="3">
        <v>469.4</v>
      </c>
      <c r="I423" s="3">
        <v>1856632.39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</row>
    <row r="424" spans="1:19" ht="19.899999999999999" customHeight="1" x14ac:dyDescent="0.25">
      <c r="A424" s="55" t="s">
        <v>1294</v>
      </c>
      <c r="B424" s="11" t="s">
        <v>466</v>
      </c>
      <c r="C424" s="1">
        <v>2018</v>
      </c>
      <c r="D424" s="2">
        <f t="shared" si="95"/>
        <v>3100040</v>
      </c>
      <c r="E424" s="3">
        <v>0</v>
      </c>
      <c r="F424" s="26">
        <v>0</v>
      </c>
      <c r="G424" s="3">
        <v>0</v>
      </c>
      <c r="H424" s="3">
        <v>640</v>
      </c>
      <c r="I424" s="3">
        <v>1800040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700000</v>
      </c>
      <c r="S424" s="3">
        <v>600000</v>
      </c>
    </row>
    <row r="425" spans="1:19" ht="19.899999999999999" customHeight="1" x14ac:dyDescent="0.25">
      <c r="A425" s="55" t="s">
        <v>1295</v>
      </c>
      <c r="B425" s="11" t="s">
        <v>467</v>
      </c>
      <c r="C425" s="1">
        <v>2018</v>
      </c>
      <c r="D425" s="2">
        <f t="shared" si="95"/>
        <v>2928288</v>
      </c>
      <c r="E425" s="3">
        <v>0</v>
      </c>
      <c r="F425" s="26">
        <v>0</v>
      </c>
      <c r="G425" s="3">
        <v>0</v>
      </c>
      <c r="H425" s="3">
        <v>583</v>
      </c>
      <c r="I425" s="3">
        <v>1628288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700000</v>
      </c>
      <c r="S425" s="3">
        <v>600000</v>
      </c>
    </row>
    <row r="426" spans="1:19" ht="19.899999999999999" customHeight="1" x14ac:dyDescent="0.25">
      <c r="A426" s="55" t="s">
        <v>1296</v>
      </c>
      <c r="B426" s="11" t="s">
        <v>468</v>
      </c>
      <c r="C426" s="1">
        <v>2018</v>
      </c>
      <c r="D426" s="2">
        <f t="shared" si="95"/>
        <v>2705632</v>
      </c>
      <c r="E426" s="3">
        <v>0</v>
      </c>
      <c r="F426" s="26">
        <v>0</v>
      </c>
      <c r="G426" s="3">
        <v>0</v>
      </c>
      <c r="H426" s="3">
        <v>512</v>
      </c>
      <c r="I426" s="3">
        <v>1405632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700000</v>
      </c>
      <c r="S426" s="3">
        <v>600000</v>
      </c>
    </row>
    <row r="427" spans="1:19" ht="19.899999999999999" customHeight="1" x14ac:dyDescent="0.25">
      <c r="A427" s="55" t="s">
        <v>1297</v>
      </c>
      <c r="B427" s="11" t="s">
        <v>122</v>
      </c>
      <c r="C427" s="1">
        <v>2018</v>
      </c>
      <c r="D427" s="2">
        <f t="shared" si="95"/>
        <v>2375948.23</v>
      </c>
      <c r="E427" s="3">
        <v>0</v>
      </c>
      <c r="F427" s="26">
        <v>0</v>
      </c>
      <c r="G427" s="3">
        <v>0</v>
      </c>
      <c r="H427" s="3">
        <v>648</v>
      </c>
      <c r="I427" s="3">
        <v>2375948.23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</row>
    <row r="428" spans="1:19" ht="19.899999999999999" customHeight="1" x14ac:dyDescent="0.25">
      <c r="A428" s="55" t="s">
        <v>1298</v>
      </c>
      <c r="B428" s="11" t="s">
        <v>123</v>
      </c>
      <c r="C428" s="1">
        <v>2018</v>
      </c>
      <c r="D428" s="2">
        <f t="shared" si="95"/>
        <v>2354346.11</v>
      </c>
      <c r="E428" s="3">
        <v>0</v>
      </c>
      <c r="F428" s="26">
        <v>0</v>
      </c>
      <c r="G428" s="3">
        <v>0</v>
      </c>
      <c r="H428" s="3">
        <v>611</v>
      </c>
      <c r="I428" s="3">
        <v>2354346.11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</row>
    <row r="429" spans="1:19" ht="19.899999999999999" customHeight="1" x14ac:dyDescent="0.25">
      <c r="A429" s="55" t="s">
        <v>1299</v>
      </c>
      <c r="B429" s="11" t="s">
        <v>124</v>
      </c>
      <c r="C429" s="1">
        <v>2018</v>
      </c>
      <c r="D429" s="2">
        <f t="shared" si="95"/>
        <v>1460372.33</v>
      </c>
      <c r="E429" s="3">
        <v>0</v>
      </c>
      <c r="F429" s="26">
        <v>0</v>
      </c>
      <c r="G429" s="3">
        <v>0</v>
      </c>
      <c r="H429" s="3">
        <v>394</v>
      </c>
      <c r="I429" s="3">
        <v>1460372.33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</row>
    <row r="430" spans="1:19" ht="19.899999999999999" customHeight="1" x14ac:dyDescent="0.25">
      <c r="A430" s="55" t="s">
        <v>1300</v>
      </c>
      <c r="B430" s="11" t="s">
        <v>125</v>
      </c>
      <c r="C430" s="1">
        <v>2018</v>
      </c>
      <c r="D430" s="2">
        <f t="shared" si="95"/>
        <v>1209700.2</v>
      </c>
      <c r="E430" s="3">
        <v>0</v>
      </c>
      <c r="F430" s="26">
        <v>0</v>
      </c>
      <c r="G430" s="3">
        <v>0</v>
      </c>
      <c r="H430" s="3">
        <v>287</v>
      </c>
      <c r="I430" s="3">
        <v>1209700.2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</row>
    <row r="431" spans="1:19" ht="19.899999999999999" customHeight="1" x14ac:dyDescent="0.25">
      <c r="A431" s="55" t="s">
        <v>1301</v>
      </c>
      <c r="B431" s="11" t="s">
        <v>126</v>
      </c>
      <c r="C431" s="1">
        <v>2018</v>
      </c>
      <c r="D431" s="2">
        <f t="shared" si="95"/>
        <v>500000</v>
      </c>
      <c r="E431" s="3">
        <v>0</v>
      </c>
      <c r="F431" s="26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500000</v>
      </c>
    </row>
    <row r="432" spans="1:19" ht="19.899999999999999" customHeight="1" x14ac:dyDescent="0.25">
      <c r="A432" s="55" t="s">
        <v>1302</v>
      </c>
      <c r="B432" s="11" t="s">
        <v>127</v>
      </c>
      <c r="C432" s="1">
        <v>2018</v>
      </c>
      <c r="D432" s="2">
        <f t="shared" si="95"/>
        <v>500000</v>
      </c>
      <c r="E432" s="3">
        <v>0</v>
      </c>
      <c r="F432" s="26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500000</v>
      </c>
    </row>
    <row r="433" spans="1:19" ht="19.899999999999999" customHeight="1" x14ac:dyDescent="0.25">
      <c r="A433" s="55" t="s">
        <v>1375</v>
      </c>
      <c r="B433" s="11" t="s">
        <v>128</v>
      </c>
      <c r="C433" s="1">
        <v>2018</v>
      </c>
      <c r="D433" s="2">
        <f t="shared" si="95"/>
        <v>500000</v>
      </c>
      <c r="E433" s="3">
        <v>0</v>
      </c>
      <c r="F433" s="26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500000</v>
      </c>
    </row>
    <row r="434" spans="1:19" ht="19.899999999999999" customHeight="1" x14ac:dyDescent="0.25">
      <c r="A434" s="55" t="s">
        <v>1303</v>
      </c>
      <c r="B434" s="11" t="s">
        <v>129</v>
      </c>
      <c r="C434" s="1">
        <v>2018</v>
      </c>
      <c r="D434" s="2">
        <f t="shared" si="95"/>
        <v>500000</v>
      </c>
      <c r="E434" s="3">
        <v>0</v>
      </c>
      <c r="F434" s="26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500000</v>
      </c>
    </row>
    <row r="435" spans="1:19" ht="19.899999999999999" customHeight="1" x14ac:dyDescent="0.25">
      <c r="A435" s="55" t="s">
        <v>1304</v>
      </c>
      <c r="B435" s="11" t="s">
        <v>1345</v>
      </c>
      <c r="C435" s="1"/>
      <c r="D435" s="2">
        <f t="shared" si="95"/>
        <v>3700800</v>
      </c>
      <c r="E435" s="3">
        <v>0</v>
      </c>
      <c r="F435" s="26">
        <v>0</v>
      </c>
      <c r="G435" s="3">
        <v>0</v>
      </c>
      <c r="H435" s="3">
        <v>771</v>
      </c>
      <c r="I435" s="3">
        <v>3700800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</row>
    <row r="436" spans="1:19" ht="19.899999999999999" customHeight="1" x14ac:dyDescent="0.25">
      <c r="A436" s="55" t="s">
        <v>1306</v>
      </c>
      <c r="B436" s="57" t="s">
        <v>157</v>
      </c>
      <c r="C436" s="1">
        <v>2018</v>
      </c>
      <c r="D436" s="2">
        <f t="shared" si="95"/>
        <v>4031939.65</v>
      </c>
      <c r="E436" s="3">
        <v>1040212.2</v>
      </c>
      <c r="F436" s="26">
        <v>0</v>
      </c>
      <c r="G436" s="3">
        <v>0</v>
      </c>
      <c r="H436" s="3">
        <v>360</v>
      </c>
      <c r="I436" s="3">
        <v>1371414.82</v>
      </c>
      <c r="J436" s="3">
        <v>0</v>
      </c>
      <c r="K436" s="3">
        <v>0</v>
      </c>
      <c r="L436" s="3">
        <v>570</v>
      </c>
      <c r="M436" s="3">
        <v>1484850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135462.63</v>
      </c>
    </row>
    <row r="437" spans="1:19" ht="19.899999999999999" customHeight="1" x14ac:dyDescent="0.25">
      <c r="A437" s="55" t="s">
        <v>1307</v>
      </c>
      <c r="B437" s="11" t="s">
        <v>851</v>
      </c>
      <c r="C437" s="1"/>
      <c r="D437" s="2">
        <f t="shared" si="95"/>
        <v>40829208.5</v>
      </c>
      <c r="E437" s="3">
        <v>0</v>
      </c>
      <c r="F437" s="26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8757.7000000000007</v>
      </c>
      <c r="M437" s="3">
        <v>22813808.5</v>
      </c>
      <c r="N437" s="3">
        <v>0</v>
      </c>
      <c r="O437" s="3">
        <v>0</v>
      </c>
      <c r="P437" s="3">
        <v>17515400</v>
      </c>
      <c r="Q437" s="3">
        <v>0</v>
      </c>
      <c r="R437" s="3">
        <v>0</v>
      </c>
      <c r="S437" s="3">
        <v>500000</v>
      </c>
    </row>
    <row r="438" spans="1:19" ht="19.899999999999999" customHeight="1" x14ac:dyDescent="0.25">
      <c r="A438" s="55" t="s">
        <v>1308</v>
      </c>
      <c r="B438" s="11" t="s">
        <v>137</v>
      </c>
      <c r="C438" s="1">
        <v>2018</v>
      </c>
      <c r="D438" s="2">
        <f t="shared" si="95"/>
        <v>9841601.2200000007</v>
      </c>
      <c r="E438" s="3">
        <v>0</v>
      </c>
      <c r="F438" s="26">
        <v>0</v>
      </c>
      <c r="G438" s="3">
        <v>0</v>
      </c>
      <c r="H438" s="3">
        <v>797.1</v>
      </c>
      <c r="I438" s="3">
        <v>3485361.8</v>
      </c>
      <c r="J438" s="3">
        <v>0</v>
      </c>
      <c r="K438" s="3">
        <v>0</v>
      </c>
      <c r="L438" s="3">
        <v>1585.4</v>
      </c>
      <c r="M438" s="3">
        <v>3052463.79</v>
      </c>
      <c r="N438" s="3">
        <v>0</v>
      </c>
      <c r="O438" s="3">
        <v>0</v>
      </c>
      <c r="P438" s="3">
        <v>2369290.9700000002</v>
      </c>
      <c r="Q438" s="3">
        <v>0</v>
      </c>
      <c r="R438" s="3">
        <v>700000</v>
      </c>
      <c r="S438" s="3">
        <v>234484.66</v>
      </c>
    </row>
    <row r="439" spans="1:19" ht="19.899999999999999" customHeight="1" x14ac:dyDescent="0.25">
      <c r="A439" s="55" t="s">
        <v>1309</v>
      </c>
      <c r="B439" s="11" t="s">
        <v>140</v>
      </c>
      <c r="C439" s="1">
        <v>2019</v>
      </c>
      <c r="D439" s="2">
        <f t="shared" si="95"/>
        <v>1126659.06</v>
      </c>
      <c r="E439" s="3">
        <v>0</v>
      </c>
      <c r="F439" s="26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497.8</v>
      </c>
      <c r="M439" s="3">
        <v>1126659.06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</row>
    <row r="440" spans="1:19" ht="19.899999999999999" customHeight="1" x14ac:dyDescent="0.25">
      <c r="A440" s="55" t="s">
        <v>1310</v>
      </c>
      <c r="B440" s="11" t="s">
        <v>143</v>
      </c>
      <c r="C440" s="1">
        <v>2018</v>
      </c>
      <c r="D440" s="2">
        <f t="shared" si="95"/>
        <v>1507770.57</v>
      </c>
      <c r="E440" s="3">
        <v>0</v>
      </c>
      <c r="F440" s="26">
        <v>0</v>
      </c>
      <c r="G440" s="3">
        <v>0</v>
      </c>
      <c r="H440" s="3">
        <v>412</v>
      </c>
      <c r="I440" s="3">
        <v>1507770.57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</row>
    <row r="441" spans="1:19" ht="19.899999999999999" customHeight="1" x14ac:dyDescent="0.25">
      <c r="A441" s="55" t="s">
        <v>1311</v>
      </c>
      <c r="B441" s="11" t="s">
        <v>858</v>
      </c>
      <c r="C441" s="60"/>
      <c r="D441" s="2">
        <f t="shared" si="95"/>
        <v>13508960.6</v>
      </c>
      <c r="E441" s="3">
        <v>13062356.699999999</v>
      </c>
      <c r="F441" s="26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446603.9</v>
      </c>
    </row>
    <row r="442" spans="1:19" ht="19.899999999999999" customHeight="1" x14ac:dyDescent="0.25">
      <c r="A442" s="55" t="s">
        <v>1312</v>
      </c>
      <c r="B442" s="11" t="s">
        <v>146</v>
      </c>
      <c r="C442" s="1">
        <v>2018</v>
      </c>
      <c r="D442" s="2">
        <f t="shared" si="95"/>
        <v>5695339.6699999999</v>
      </c>
      <c r="E442" s="3">
        <v>0</v>
      </c>
      <c r="F442" s="26">
        <v>0</v>
      </c>
      <c r="G442" s="3">
        <v>0</v>
      </c>
      <c r="H442" s="3">
        <v>1212</v>
      </c>
      <c r="I442" s="3">
        <v>4895339.67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700000</v>
      </c>
      <c r="S442" s="3">
        <v>100000</v>
      </c>
    </row>
    <row r="443" spans="1:19" ht="19.899999999999999" customHeight="1" x14ac:dyDescent="0.25">
      <c r="A443" s="55" t="s">
        <v>1313</v>
      </c>
      <c r="B443" s="11" t="s">
        <v>147</v>
      </c>
      <c r="C443" s="1">
        <v>2018</v>
      </c>
      <c r="D443" s="2">
        <f t="shared" si="95"/>
        <v>3350598.92</v>
      </c>
      <c r="E443" s="3">
        <v>0</v>
      </c>
      <c r="F443" s="26">
        <v>0</v>
      </c>
      <c r="G443" s="3">
        <v>0</v>
      </c>
      <c r="H443" s="3">
        <v>611</v>
      </c>
      <c r="I443" s="3">
        <v>2550598.92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700000</v>
      </c>
      <c r="S443" s="3">
        <v>100000</v>
      </c>
    </row>
    <row r="444" spans="1:19" ht="19.899999999999999" customHeight="1" x14ac:dyDescent="0.25">
      <c r="A444" s="55" t="s">
        <v>1314</v>
      </c>
      <c r="B444" s="11" t="s">
        <v>646</v>
      </c>
      <c r="C444" s="1"/>
      <c r="D444" s="2">
        <f t="shared" si="95"/>
        <v>955888</v>
      </c>
      <c r="E444" s="3">
        <v>0</v>
      </c>
      <c r="F444" s="26">
        <v>0</v>
      </c>
      <c r="G444" s="3">
        <v>0</v>
      </c>
      <c r="H444" s="3">
        <v>308</v>
      </c>
      <c r="I444" s="3">
        <v>955888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</row>
    <row r="445" spans="1:19" ht="19.899999999999999" customHeight="1" x14ac:dyDescent="0.25">
      <c r="A445" s="55" t="s">
        <v>1315</v>
      </c>
      <c r="B445" s="11" t="s">
        <v>148</v>
      </c>
      <c r="C445" s="1">
        <v>2018</v>
      </c>
      <c r="D445" s="2">
        <f t="shared" si="95"/>
        <v>1372293</v>
      </c>
      <c r="E445" s="3">
        <v>0</v>
      </c>
      <c r="F445" s="26">
        <v>0</v>
      </c>
      <c r="G445" s="3">
        <v>0</v>
      </c>
      <c r="H445" s="3">
        <v>628.91999999999996</v>
      </c>
      <c r="I445" s="3">
        <v>1372293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ht="19.899999999999999" customHeight="1" x14ac:dyDescent="0.25">
      <c r="A446" s="55" t="s">
        <v>1316</v>
      </c>
      <c r="B446" s="11" t="s">
        <v>658</v>
      </c>
      <c r="C446" s="1">
        <v>2018</v>
      </c>
      <c r="D446" s="2">
        <f t="shared" si="95"/>
        <v>15378634.949999999</v>
      </c>
      <c r="E446" s="3">
        <v>7613134.9500000002</v>
      </c>
      <c r="F446" s="26">
        <v>0</v>
      </c>
      <c r="G446" s="3">
        <v>0</v>
      </c>
      <c r="H446" s="3">
        <v>1080</v>
      </c>
      <c r="I446" s="3">
        <v>5184000</v>
      </c>
      <c r="J446" s="3">
        <v>0</v>
      </c>
      <c r="K446" s="3">
        <v>0</v>
      </c>
      <c r="L446" s="3">
        <v>300</v>
      </c>
      <c r="M446" s="3">
        <v>781500</v>
      </c>
      <c r="N446" s="3">
        <v>0</v>
      </c>
      <c r="O446" s="3">
        <v>0</v>
      </c>
      <c r="P446" s="3">
        <v>600000</v>
      </c>
      <c r="Q446" s="3">
        <v>0</v>
      </c>
      <c r="R446" s="3">
        <v>700000</v>
      </c>
      <c r="S446" s="3">
        <v>500000</v>
      </c>
    </row>
    <row r="447" spans="1:19" ht="19.899999999999999" customHeight="1" x14ac:dyDescent="0.25">
      <c r="A447" s="55" t="s">
        <v>1317</v>
      </c>
      <c r="B447" s="57" t="s">
        <v>155</v>
      </c>
      <c r="C447" s="1">
        <v>2018</v>
      </c>
      <c r="D447" s="2">
        <f t="shared" si="95"/>
        <v>5193597.4000000004</v>
      </c>
      <c r="E447" s="3">
        <v>0</v>
      </c>
      <c r="F447" s="26">
        <v>0</v>
      </c>
      <c r="G447" s="3">
        <v>0</v>
      </c>
      <c r="H447" s="3">
        <v>1881</v>
      </c>
      <c r="I447" s="3">
        <v>4393597.4000000004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700000</v>
      </c>
      <c r="S447" s="3">
        <v>100000</v>
      </c>
    </row>
    <row r="448" spans="1:19" ht="19.899999999999999" customHeight="1" x14ac:dyDescent="0.25">
      <c r="A448" s="55" t="s">
        <v>1318</v>
      </c>
      <c r="B448" s="11" t="s">
        <v>149</v>
      </c>
      <c r="C448" s="1">
        <v>2018</v>
      </c>
      <c r="D448" s="2">
        <f t="shared" si="95"/>
        <v>6201032.9000000004</v>
      </c>
      <c r="E448" s="3">
        <v>0</v>
      </c>
      <c r="F448" s="26">
        <v>0</v>
      </c>
      <c r="G448" s="3">
        <v>0</v>
      </c>
      <c r="H448" s="3">
        <v>2316.5100000000002</v>
      </c>
      <c r="I448" s="3">
        <v>5401032.9000000004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700000</v>
      </c>
      <c r="S448" s="3">
        <v>100000</v>
      </c>
    </row>
    <row r="449" spans="1:19" ht="19.899999999999999" customHeight="1" x14ac:dyDescent="0.25">
      <c r="A449" s="55" t="s">
        <v>1319</v>
      </c>
      <c r="B449" s="11" t="s">
        <v>150</v>
      </c>
      <c r="C449" s="1">
        <v>2018</v>
      </c>
      <c r="D449" s="2">
        <f t="shared" si="95"/>
        <v>3576000</v>
      </c>
      <c r="E449" s="3">
        <v>0</v>
      </c>
      <c r="F449" s="26">
        <v>0</v>
      </c>
      <c r="G449" s="3">
        <v>0</v>
      </c>
      <c r="H449" s="3">
        <v>782</v>
      </c>
      <c r="I449" s="3">
        <v>3576000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</row>
    <row r="450" spans="1:19" ht="19.899999999999999" customHeight="1" x14ac:dyDescent="0.25">
      <c r="A450" s="55" t="s">
        <v>1320</v>
      </c>
      <c r="B450" s="11" t="s">
        <v>151</v>
      </c>
      <c r="C450" s="1">
        <v>2018</v>
      </c>
      <c r="D450" s="2">
        <f t="shared" si="95"/>
        <v>3271190.83</v>
      </c>
      <c r="E450" s="3">
        <v>0</v>
      </c>
      <c r="F450" s="26">
        <v>0</v>
      </c>
      <c r="G450" s="3">
        <v>0</v>
      </c>
      <c r="H450" s="3">
        <v>932.6</v>
      </c>
      <c r="I450" s="3">
        <v>3271190.83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</row>
    <row r="451" spans="1:19" ht="19.899999999999999" customHeight="1" x14ac:dyDescent="0.25">
      <c r="A451" s="55" t="s">
        <v>1376</v>
      </c>
      <c r="B451" s="11" t="s">
        <v>152</v>
      </c>
      <c r="C451" s="1">
        <v>2018</v>
      </c>
      <c r="D451" s="2">
        <f t="shared" si="95"/>
        <v>500000</v>
      </c>
      <c r="E451" s="3">
        <v>0</v>
      </c>
      <c r="F451" s="26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500000</v>
      </c>
    </row>
    <row r="452" spans="1:19" ht="21" customHeight="1" x14ac:dyDescent="0.25">
      <c r="A452" s="55" t="s">
        <v>1321</v>
      </c>
      <c r="B452" s="11" t="s">
        <v>622</v>
      </c>
      <c r="C452" s="60">
        <v>2017</v>
      </c>
      <c r="D452" s="2">
        <f t="shared" si="95"/>
        <v>13591360</v>
      </c>
      <c r="E452" s="3">
        <v>3900000</v>
      </c>
      <c r="F452" s="26">
        <v>0</v>
      </c>
      <c r="G452" s="3">
        <v>0</v>
      </c>
      <c r="H452" s="3">
        <v>810.7</v>
      </c>
      <c r="I452" s="3">
        <v>3891360</v>
      </c>
      <c r="J452" s="3">
        <v>0</v>
      </c>
      <c r="K452" s="3">
        <v>0</v>
      </c>
      <c r="L452" s="3">
        <v>1700</v>
      </c>
      <c r="M452" s="3">
        <v>2400000</v>
      </c>
      <c r="N452" s="3">
        <v>0</v>
      </c>
      <c r="O452" s="3">
        <v>0</v>
      </c>
      <c r="P452" s="3">
        <v>2000000</v>
      </c>
      <c r="Q452" s="3">
        <v>0</v>
      </c>
      <c r="R452" s="3">
        <v>700000</v>
      </c>
      <c r="S452" s="3">
        <v>700000</v>
      </c>
    </row>
    <row r="453" spans="1:19" ht="21" customHeight="1" x14ac:dyDescent="0.25">
      <c r="A453" s="55" t="s">
        <v>1322</v>
      </c>
      <c r="B453" s="11" t="s">
        <v>170</v>
      </c>
      <c r="C453" s="1">
        <v>2018</v>
      </c>
      <c r="D453" s="2">
        <f t="shared" si="95"/>
        <v>16633167.690000001</v>
      </c>
      <c r="E453" s="3">
        <v>0</v>
      </c>
      <c r="F453" s="26">
        <v>0</v>
      </c>
      <c r="G453" s="3">
        <v>0</v>
      </c>
      <c r="H453" s="3">
        <v>2181.8000000000002</v>
      </c>
      <c r="I453" s="3">
        <v>6948854.4900000002</v>
      </c>
      <c r="J453" s="3">
        <v>0</v>
      </c>
      <c r="K453" s="3">
        <v>0</v>
      </c>
      <c r="L453" s="3">
        <v>2447</v>
      </c>
      <c r="M453" s="7">
        <v>4001091.14</v>
      </c>
      <c r="N453" s="3">
        <v>0</v>
      </c>
      <c r="O453" s="3">
        <v>0</v>
      </c>
      <c r="P453" s="3">
        <v>4883222.0599999996</v>
      </c>
      <c r="Q453" s="3">
        <v>0</v>
      </c>
      <c r="R453" s="3">
        <v>700000</v>
      </c>
      <c r="S453" s="3">
        <v>100000</v>
      </c>
    </row>
    <row r="454" spans="1:19" ht="21" customHeight="1" x14ac:dyDescent="0.25">
      <c r="A454" s="55" t="s">
        <v>1323</v>
      </c>
      <c r="B454" s="11" t="s">
        <v>171</v>
      </c>
      <c r="C454" s="1">
        <v>2018</v>
      </c>
      <c r="D454" s="2">
        <f t="shared" ref="D454:D485" si="96">SUM(E454,G454,I454,K454,M454,O454,P454,Q454,R454,S454)</f>
        <v>8854534.2800000012</v>
      </c>
      <c r="E454" s="3">
        <v>0</v>
      </c>
      <c r="F454" s="26">
        <v>0</v>
      </c>
      <c r="G454" s="3">
        <v>0</v>
      </c>
      <c r="H454" s="3">
        <v>1022.5</v>
      </c>
      <c r="I454" s="3">
        <v>3329402.24</v>
      </c>
      <c r="J454" s="3">
        <v>0</v>
      </c>
      <c r="K454" s="3">
        <v>0</v>
      </c>
      <c r="L454" s="3">
        <v>1754</v>
      </c>
      <c r="M454" s="7">
        <v>2132060</v>
      </c>
      <c r="N454" s="3">
        <v>0</v>
      </c>
      <c r="O454" s="3">
        <v>0</v>
      </c>
      <c r="P454" s="3">
        <v>2593072.04</v>
      </c>
      <c r="Q454" s="3">
        <v>0</v>
      </c>
      <c r="R454" s="3">
        <v>700000</v>
      </c>
      <c r="S454" s="3">
        <v>100000</v>
      </c>
    </row>
    <row r="455" spans="1:19" ht="21" customHeight="1" x14ac:dyDescent="0.25">
      <c r="A455" s="55" t="s">
        <v>1324</v>
      </c>
      <c r="B455" s="11" t="s">
        <v>185</v>
      </c>
      <c r="C455" s="1">
        <v>2019</v>
      </c>
      <c r="D455" s="2">
        <f t="shared" si="96"/>
        <v>2578349.0499999998</v>
      </c>
      <c r="E455" s="3">
        <v>0</v>
      </c>
      <c r="F455" s="26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878</v>
      </c>
      <c r="M455" s="3">
        <v>2287190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291159.05</v>
      </c>
    </row>
    <row r="456" spans="1:19" ht="21" customHeight="1" x14ac:dyDescent="0.25">
      <c r="A456" s="55" t="s">
        <v>1325</v>
      </c>
      <c r="B456" s="11" t="s">
        <v>469</v>
      </c>
      <c r="C456" s="1">
        <v>2018</v>
      </c>
      <c r="D456" s="2">
        <f t="shared" si="96"/>
        <v>5273556</v>
      </c>
      <c r="E456" s="3">
        <v>0</v>
      </c>
      <c r="F456" s="26">
        <v>0</v>
      </c>
      <c r="G456" s="3">
        <v>0</v>
      </c>
      <c r="H456" s="3">
        <v>623.5</v>
      </c>
      <c r="I456" s="3">
        <v>1255296</v>
      </c>
      <c r="J456" s="3">
        <v>0</v>
      </c>
      <c r="K456" s="3">
        <v>0</v>
      </c>
      <c r="L456" s="3">
        <v>612</v>
      </c>
      <c r="M456" s="7">
        <v>1494260</v>
      </c>
      <c r="N456" s="3">
        <v>0</v>
      </c>
      <c r="O456" s="3">
        <v>0</v>
      </c>
      <c r="P456" s="3">
        <v>1224000</v>
      </c>
      <c r="Q456" s="3">
        <v>0</v>
      </c>
      <c r="R456" s="3">
        <v>700000</v>
      </c>
      <c r="S456" s="3">
        <v>600000</v>
      </c>
    </row>
    <row r="457" spans="1:19" ht="21" customHeight="1" x14ac:dyDescent="0.25">
      <c r="A457" s="55" t="s">
        <v>1326</v>
      </c>
      <c r="B457" s="11" t="s">
        <v>193</v>
      </c>
      <c r="C457" s="1">
        <v>2018</v>
      </c>
      <c r="D457" s="2">
        <f t="shared" si="96"/>
        <v>3745215</v>
      </c>
      <c r="E457" s="3">
        <v>0</v>
      </c>
      <c r="F457" s="26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711</v>
      </c>
      <c r="M457" s="3">
        <v>1579215</v>
      </c>
      <c r="N457" s="3">
        <v>0</v>
      </c>
      <c r="O457" s="3">
        <v>0</v>
      </c>
      <c r="P457" s="3">
        <v>1366000</v>
      </c>
      <c r="Q457" s="3">
        <v>0</v>
      </c>
      <c r="R457" s="3">
        <v>700000</v>
      </c>
      <c r="S457" s="3">
        <v>100000</v>
      </c>
    </row>
    <row r="458" spans="1:19" ht="21" customHeight="1" x14ac:dyDescent="0.25">
      <c r="A458" s="55" t="s">
        <v>1327</v>
      </c>
      <c r="B458" s="11" t="s">
        <v>194</v>
      </c>
      <c r="C458" s="1">
        <v>2018</v>
      </c>
      <c r="D458" s="2">
        <f t="shared" si="96"/>
        <v>4398233.1099999994</v>
      </c>
      <c r="E458" s="3">
        <v>0</v>
      </c>
      <c r="F458" s="26">
        <v>0</v>
      </c>
      <c r="G458" s="3">
        <v>0</v>
      </c>
      <c r="H458" s="3">
        <v>1120</v>
      </c>
      <c r="I458" s="3">
        <v>3598233.11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700000</v>
      </c>
      <c r="S458" s="3">
        <v>100000</v>
      </c>
    </row>
    <row r="459" spans="1:19" ht="19.899999999999999" customHeight="1" x14ac:dyDescent="0.25">
      <c r="A459" s="55" t="s">
        <v>1328</v>
      </c>
      <c r="B459" s="11" t="s">
        <v>195</v>
      </c>
      <c r="C459" s="1">
        <v>2018</v>
      </c>
      <c r="D459" s="2">
        <f t="shared" si="96"/>
        <v>7808113.8599999994</v>
      </c>
      <c r="E459" s="3">
        <v>2444717.1</v>
      </c>
      <c r="F459" s="26">
        <v>0</v>
      </c>
      <c r="G459" s="3">
        <v>0</v>
      </c>
      <c r="H459" s="3">
        <v>605</v>
      </c>
      <c r="I459" s="3">
        <v>2760000</v>
      </c>
      <c r="J459" s="3">
        <v>0</v>
      </c>
      <c r="K459" s="3">
        <v>0</v>
      </c>
      <c r="L459" s="3">
        <v>672</v>
      </c>
      <c r="M459" s="3">
        <v>1730657.8</v>
      </c>
      <c r="N459" s="3">
        <v>0</v>
      </c>
      <c r="O459" s="3">
        <v>0</v>
      </c>
      <c r="P459" s="3">
        <v>0</v>
      </c>
      <c r="Q459" s="3">
        <v>0</v>
      </c>
      <c r="R459" s="3">
        <v>700000</v>
      </c>
      <c r="S459" s="3">
        <v>172738.96</v>
      </c>
    </row>
    <row r="460" spans="1:19" ht="19.899999999999999" customHeight="1" x14ac:dyDescent="0.25">
      <c r="A460" s="55" t="s">
        <v>1329</v>
      </c>
      <c r="B460" s="11" t="s">
        <v>196</v>
      </c>
      <c r="C460" s="1">
        <v>2018</v>
      </c>
      <c r="D460" s="2">
        <f t="shared" si="96"/>
        <v>1169315.6399999999</v>
      </c>
      <c r="E460" s="3">
        <v>0</v>
      </c>
      <c r="F460" s="26">
        <v>0</v>
      </c>
      <c r="G460" s="3">
        <v>0</v>
      </c>
      <c r="H460" s="3">
        <v>269.8</v>
      </c>
      <c r="I460" s="3">
        <v>1169315.6399999999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</row>
    <row r="461" spans="1:19" ht="19.899999999999999" customHeight="1" x14ac:dyDescent="0.25">
      <c r="A461" s="55" t="s">
        <v>1330</v>
      </c>
      <c r="B461" s="11" t="s">
        <v>199</v>
      </c>
      <c r="C461" s="1">
        <v>2018</v>
      </c>
      <c r="D461" s="2">
        <f t="shared" si="96"/>
        <v>4581800</v>
      </c>
      <c r="E461" s="3">
        <v>0</v>
      </c>
      <c r="F461" s="26">
        <v>0</v>
      </c>
      <c r="G461" s="3">
        <v>0</v>
      </c>
      <c r="H461" s="3">
        <v>1523.5</v>
      </c>
      <c r="I461" s="3">
        <v>3781800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700000</v>
      </c>
      <c r="S461" s="3">
        <v>100000</v>
      </c>
    </row>
    <row r="462" spans="1:19" ht="19.899999999999999" customHeight="1" x14ac:dyDescent="0.25">
      <c r="A462" s="55" t="s">
        <v>1331</v>
      </c>
      <c r="B462" s="11" t="s">
        <v>201</v>
      </c>
      <c r="C462" s="60">
        <v>2017</v>
      </c>
      <c r="D462" s="2">
        <f t="shared" si="96"/>
        <v>11600000</v>
      </c>
      <c r="E462" s="3">
        <v>0</v>
      </c>
      <c r="F462" s="26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4450</v>
      </c>
      <c r="M462" s="3">
        <v>11600000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</row>
    <row r="463" spans="1:19" ht="19.899999999999999" customHeight="1" x14ac:dyDescent="0.25">
      <c r="A463" s="55" t="s">
        <v>1332</v>
      </c>
      <c r="B463" s="11" t="s">
        <v>907</v>
      </c>
      <c r="C463" s="60"/>
      <c r="D463" s="2">
        <f t="shared" si="96"/>
        <v>11014561.5</v>
      </c>
      <c r="E463" s="3">
        <v>0</v>
      </c>
      <c r="F463" s="26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4036.3</v>
      </c>
      <c r="M463" s="3">
        <v>10514561.5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500000</v>
      </c>
    </row>
    <row r="464" spans="1:19" ht="19.899999999999999" customHeight="1" x14ac:dyDescent="0.25">
      <c r="A464" s="55" t="s">
        <v>1333</v>
      </c>
      <c r="B464" s="11" t="s">
        <v>202</v>
      </c>
      <c r="C464" s="1">
        <v>2018</v>
      </c>
      <c r="D464" s="2">
        <f t="shared" si="96"/>
        <v>7076000</v>
      </c>
      <c r="E464" s="3">
        <v>0</v>
      </c>
      <c r="F464" s="26">
        <v>0</v>
      </c>
      <c r="G464" s="3">
        <v>0</v>
      </c>
      <c r="H464" s="3">
        <v>2200</v>
      </c>
      <c r="I464" s="3">
        <v>6276000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700000</v>
      </c>
      <c r="S464" s="3">
        <v>100000</v>
      </c>
    </row>
    <row r="465" spans="1:19" ht="19.899999999999999" customHeight="1" x14ac:dyDescent="0.25">
      <c r="A465" s="55" t="s">
        <v>1334</v>
      </c>
      <c r="B465" s="11" t="s">
        <v>470</v>
      </c>
      <c r="C465" s="1">
        <v>2018</v>
      </c>
      <c r="D465" s="2">
        <f t="shared" si="96"/>
        <v>1680819</v>
      </c>
      <c r="E465" s="3">
        <v>0</v>
      </c>
      <c r="F465" s="26">
        <v>0</v>
      </c>
      <c r="G465" s="3">
        <v>0</v>
      </c>
      <c r="H465" s="3">
        <v>472.2</v>
      </c>
      <c r="I465" s="3">
        <v>1180819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500000</v>
      </c>
    </row>
    <row r="466" spans="1:19" ht="19.899999999999999" customHeight="1" x14ac:dyDescent="0.25">
      <c r="A466" s="55" t="s">
        <v>1335</v>
      </c>
      <c r="B466" s="11" t="s">
        <v>203</v>
      </c>
      <c r="C466" s="1">
        <v>2018</v>
      </c>
      <c r="D466" s="2">
        <f t="shared" si="96"/>
        <v>4475272.2300000004</v>
      </c>
      <c r="E466" s="3">
        <v>0</v>
      </c>
      <c r="F466" s="26">
        <v>0</v>
      </c>
      <c r="G466" s="3">
        <v>0</v>
      </c>
      <c r="H466" s="3">
        <v>1232</v>
      </c>
      <c r="I466" s="3">
        <v>3563552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700000</v>
      </c>
      <c r="S466" s="3">
        <v>211720.23</v>
      </c>
    </row>
    <row r="467" spans="1:19" ht="19.899999999999999" customHeight="1" x14ac:dyDescent="0.25">
      <c r="A467" s="55" t="s">
        <v>1336</v>
      </c>
      <c r="B467" s="11" t="s">
        <v>463</v>
      </c>
      <c r="C467" s="60"/>
      <c r="D467" s="2">
        <f t="shared" si="96"/>
        <v>4160185</v>
      </c>
      <c r="E467" s="3">
        <v>0</v>
      </c>
      <c r="F467" s="26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1597</v>
      </c>
      <c r="M467" s="3">
        <v>4160185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</row>
    <row r="468" spans="1:19" ht="19.899999999999999" customHeight="1" x14ac:dyDescent="0.25">
      <c r="A468" s="55" t="s">
        <v>1337</v>
      </c>
      <c r="B468" s="11" t="s">
        <v>908</v>
      </c>
      <c r="C468" s="60"/>
      <c r="D468" s="2">
        <f t="shared" si="96"/>
        <v>8160000</v>
      </c>
      <c r="E468" s="3">
        <v>0</v>
      </c>
      <c r="F468" s="26">
        <v>0</v>
      </c>
      <c r="G468" s="3">
        <v>0</v>
      </c>
      <c r="H468" s="3">
        <v>1700</v>
      </c>
      <c r="I468" s="3">
        <v>8160000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</row>
    <row r="469" spans="1:19" ht="19.899999999999999" customHeight="1" x14ac:dyDescent="0.25">
      <c r="A469" s="55" t="s">
        <v>1338</v>
      </c>
      <c r="B469" s="11" t="s">
        <v>204</v>
      </c>
      <c r="C469" s="1">
        <v>2018</v>
      </c>
      <c r="D469" s="2">
        <f t="shared" si="96"/>
        <v>8794156.6699999999</v>
      </c>
      <c r="E469" s="3">
        <v>0</v>
      </c>
      <c r="F469" s="26">
        <v>0</v>
      </c>
      <c r="G469" s="3">
        <v>0</v>
      </c>
      <c r="H469" s="3">
        <v>528</v>
      </c>
      <c r="I469" s="3">
        <v>2634726.67</v>
      </c>
      <c r="J469" s="3">
        <v>0</v>
      </c>
      <c r="K469" s="3">
        <v>0</v>
      </c>
      <c r="L469" s="3">
        <v>1166</v>
      </c>
      <c r="M469" s="7">
        <v>3027430</v>
      </c>
      <c r="N469" s="3">
        <v>0</v>
      </c>
      <c r="O469" s="3">
        <v>0</v>
      </c>
      <c r="P469" s="3">
        <v>2332000</v>
      </c>
      <c r="Q469" s="3">
        <v>0</v>
      </c>
      <c r="R469" s="3">
        <v>700000</v>
      </c>
      <c r="S469" s="3">
        <v>100000</v>
      </c>
    </row>
    <row r="470" spans="1:19" ht="19.899999999999999" customHeight="1" x14ac:dyDescent="0.25">
      <c r="A470" s="55" t="s">
        <v>1339</v>
      </c>
      <c r="B470" s="11" t="s">
        <v>205</v>
      </c>
      <c r="C470" s="1">
        <v>2018</v>
      </c>
      <c r="D470" s="2">
        <f t="shared" si="96"/>
        <v>2572800</v>
      </c>
      <c r="E470" s="3">
        <v>0</v>
      </c>
      <c r="F470" s="26">
        <v>0</v>
      </c>
      <c r="G470" s="3">
        <v>0</v>
      </c>
      <c r="H470" s="3">
        <v>536</v>
      </c>
      <c r="I470" s="3">
        <v>2572800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</row>
    <row r="471" spans="1:19" ht="19.899999999999999" customHeight="1" x14ac:dyDescent="0.25">
      <c r="A471" s="55" t="s">
        <v>1340</v>
      </c>
      <c r="B471" s="11" t="s">
        <v>206</v>
      </c>
      <c r="C471" s="1">
        <v>2018</v>
      </c>
      <c r="D471" s="2">
        <f t="shared" si="96"/>
        <v>2544000</v>
      </c>
      <c r="E471" s="3">
        <v>0</v>
      </c>
      <c r="F471" s="26">
        <v>0</v>
      </c>
      <c r="G471" s="3">
        <v>0</v>
      </c>
      <c r="H471" s="3">
        <v>533.29999999999995</v>
      </c>
      <c r="I471" s="3">
        <v>2544000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</row>
    <row r="472" spans="1:19" ht="19.899999999999999" customHeight="1" x14ac:dyDescent="0.25">
      <c r="A472" s="55" t="s">
        <v>1341</v>
      </c>
      <c r="B472" s="11" t="s">
        <v>207</v>
      </c>
      <c r="C472" s="1">
        <v>2018</v>
      </c>
      <c r="D472" s="2">
        <f t="shared" si="96"/>
        <v>2464000.48</v>
      </c>
      <c r="E472" s="3">
        <v>0</v>
      </c>
      <c r="F472" s="26">
        <v>0</v>
      </c>
      <c r="G472" s="3">
        <v>0</v>
      </c>
      <c r="H472" s="3">
        <v>533.29999999999995</v>
      </c>
      <c r="I472" s="3">
        <v>2464000.48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</row>
    <row r="473" spans="1:19" ht="19.899999999999999" customHeight="1" x14ac:dyDescent="0.25">
      <c r="A473" s="55" t="s">
        <v>1342</v>
      </c>
      <c r="B473" s="11" t="s">
        <v>208</v>
      </c>
      <c r="C473" s="1">
        <v>2018</v>
      </c>
      <c r="D473" s="2">
        <f t="shared" si="96"/>
        <v>3858670.45</v>
      </c>
      <c r="E473" s="3">
        <v>0</v>
      </c>
      <c r="F473" s="26">
        <v>0</v>
      </c>
      <c r="G473" s="3">
        <v>0</v>
      </c>
      <c r="H473" s="3">
        <v>978</v>
      </c>
      <c r="I473" s="3">
        <v>3858670.45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</row>
    <row r="474" spans="1:19" ht="19.899999999999999" customHeight="1" x14ac:dyDescent="0.25">
      <c r="A474" s="55" t="s">
        <v>1343</v>
      </c>
      <c r="B474" s="11" t="s">
        <v>209</v>
      </c>
      <c r="C474" s="1">
        <v>2018</v>
      </c>
      <c r="D474" s="2">
        <f t="shared" si="96"/>
        <v>2505139.7999999998</v>
      </c>
      <c r="E474" s="3">
        <v>0</v>
      </c>
      <c r="F474" s="26">
        <v>0</v>
      </c>
      <c r="G474" s="3">
        <v>0</v>
      </c>
      <c r="H474" s="3">
        <v>536</v>
      </c>
      <c r="I474" s="3">
        <v>2505139.7999999998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</row>
    <row r="475" spans="1:19" ht="19.899999999999999" customHeight="1" x14ac:dyDescent="0.25">
      <c r="A475" s="55" t="s">
        <v>1344</v>
      </c>
      <c r="B475" s="11" t="s">
        <v>210</v>
      </c>
      <c r="C475" s="1">
        <v>2018</v>
      </c>
      <c r="D475" s="2">
        <f t="shared" si="96"/>
        <v>3858670.45</v>
      </c>
      <c r="E475" s="3">
        <v>0</v>
      </c>
      <c r="F475" s="26">
        <v>0</v>
      </c>
      <c r="G475" s="3">
        <v>0</v>
      </c>
      <c r="H475" s="3">
        <v>978</v>
      </c>
      <c r="I475" s="3">
        <v>3858670.45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</row>
    <row r="476" spans="1:19" ht="19.899999999999999" customHeight="1" x14ac:dyDescent="0.25">
      <c r="A476" s="55" t="s">
        <v>539</v>
      </c>
      <c r="B476" s="11" t="s">
        <v>211</v>
      </c>
      <c r="C476" s="1">
        <v>2018</v>
      </c>
      <c r="D476" s="2">
        <f t="shared" si="96"/>
        <v>2574723.7999999998</v>
      </c>
      <c r="E476" s="3">
        <v>0</v>
      </c>
      <c r="F476" s="26">
        <v>0</v>
      </c>
      <c r="G476" s="3">
        <v>0</v>
      </c>
      <c r="H476" s="3">
        <v>560</v>
      </c>
      <c r="I476" s="3">
        <v>2574723.7999999998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</row>
    <row r="477" spans="1:19" ht="19.899999999999999" customHeight="1" x14ac:dyDescent="0.25">
      <c r="A477" s="55" t="s">
        <v>1377</v>
      </c>
      <c r="B477" s="11" t="s">
        <v>844</v>
      </c>
      <c r="C477" s="60"/>
      <c r="D477" s="2">
        <f t="shared" si="96"/>
        <v>4400000</v>
      </c>
      <c r="E477" s="3">
        <v>0</v>
      </c>
      <c r="F477" s="26">
        <v>2</v>
      </c>
      <c r="G477" s="3">
        <v>4300000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100000</v>
      </c>
    </row>
    <row r="478" spans="1:19" ht="19.899999999999999" customHeight="1" x14ac:dyDescent="0.25">
      <c r="A478" s="55" t="s">
        <v>540</v>
      </c>
      <c r="B478" s="11" t="s">
        <v>1358</v>
      </c>
      <c r="C478" s="1"/>
      <c r="D478" s="2">
        <f>SUM(E478,G478,I478,K478,M478,O478,P478,Q478,R478,S478)</f>
        <v>2003100</v>
      </c>
      <c r="E478" s="3">
        <v>0</v>
      </c>
      <c r="F478" s="26">
        <v>0</v>
      </c>
      <c r="G478" s="3">
        <v>0</v>
      </c>
      <c r="H478" s="3">
        <v>667.7</v>
      </c>
      <c r="I478" s="3">
        <v>2003100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</row>
    <row r="479" spans="1:19" ht="19.899999999999999" customHeight="1" x14ac:dyDescent="0.25">
      <c r="A479" s="55" t="s">
        <v>541</v>
      </c>
      <c r="B479" s="11" t="s">
        <v>214</v>
      </c>
      <c r="C479" s="1">
        <v>2018</v>
      </c>
      <c r="D479" s="2">
        <f t="shared" si="96"/>
        <v>3598482.56</v>
      </c>
      <c r="E479" s="3">
        <v>0</v>
      </c>
      <c r="F479" s="26">
        <v>0</v>
      </c>
      <c r="G479" s="3">
        <v>0</v>
      </c>
      <c r="H479" s="3">
        <v>777.8</v>
      </c>
      <c r="I479" s="3">
        <v>3598482.56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</row>
    <row r="480" spans="1:19" ht="19.899999999999999" customHeight="1" x14ac:dyDescent="0.25">
      <c r="A480" s="55" t="s">
        <v>542</v>
      </c>
      <c r="B480" s="11" t="s">
        <v>215</v>
      </c>
      <c r="C480" s="1">
        <v>2018</v>
      </c>
      <c r="D480" s="2">
        <f t="shared" si="96"/>
        <v>500000</v>
      </c>
      <c r="E480" s="3">
        <v>0</v>
      </c>
      <c r="F480" s="26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500000</v>
      </c>
    </row>
    <row r="481" spans="1:19" ht="19.899999999999999" customHeight="1" x14ac:dyDescent="0.25">
      <c r="A481" s="55" t="s">
        <v>543</v>
      </c>
      <c r="B481" s="11" t="s">
        <v>216</v>
      </c>
      <c r="C481" s="1">
        <v>2018</v>
      </c>
      <c r="D481" s="2">
        <f t="shared" si="96"/>
        <v>2192366.37</v>
      </c>
      <c r="E481" s="3">
        <v>0</v>
      </c>
      <c r="F481" s="26">
        <v>0</v>
      </c>
      <c r="G481" s="3">
        <v>0</v>
      </c>
      <c r="H481" s="3">
        <v>506.5</v>
      </c>
      <c r="I481" s="3">
        <v>2192366.37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</row>
    <row r="482" spans="1:19" ht="19.899999999999999" customHeight="1" x14ac:dyDescent="0.25">
      <c r="A482" s="55" t="s">
        <v>544</v>
      </c>
      <c r="B482" s="11" t="s">
        <v>471</v>
      </c>
      <c r="C482" s="1">
        <v>2018</v>
      </c>
      <c r="D482" s="2">
        <f t="shared" si="96"/>
        <v>1623776</v>
      </c>
      <c r="E482" s="3">
        <v>0</v>
      </c>
      <c r="F482" s="26">
        <v>0</v>
      </c>
      <c r="G482" s="3">
        <v>0</v>
      </c>
      <c r="H482" s="3">
        <v>741</v>
      </c>
      <c r="I482" s="3">
        <v>1123776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500000</v>
      </c>
    </row>
    <row r="483" spans="1:19" ht="19.899999999999999" customHeight="1" x14ac:dyDescent="0.25">
      <c r="A483" s="55" t="s">
        <v>545</v>
      </c>
      <c r="B483" s="11" t="s">
        <v>217</v>
      </c>
      <c r="C483" s="1">
        <v>2018</v>
      </c>
      <c r="D483" s="2">
        <f t="shared" si="96"/>
        <v>4166232.42</v>
      </c>
      <c r="E483" s="3">
        <v>0</v>
      </c>
      <c r="F483" s="26">
        <v>0</v>
      </c>
      <c r="G483" s="3">
        <v>0</v>
      </c>
      <c r="H483" s="3">
        <v>1354.5</v>
      </c>
      <c r="I483" s="3">
        <v>4166232.42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</row>
    <row r="484" spans="1:19" ht="19.899999999999999" customHeight="1" x14ac:dyDescent="0.25">
      <c r="A484" s="55" t="s">
        <v>546</v>
      </c>
      <c r="B484" s="11" t="s">
        <v>464</v>
      </c>
      <c r="C484" s="60">
        <v>2017</v>
      </c>
      <c r="D484" s="2">
        <f t="shared" si="96"/>
        <v>20258462</v>
      </c>
      <c r="E484" s="3">
        <v>5314637</v>
      </c>
      <c r="F484" s="26">
        <v>0</v>
      </c>
      <c r="G484" s="3">
        <v>0</v>
      </c>
      <c r="H484" s="3">
        <v>1113</v>
      </c>
      <c r="I484" s="3">
        <v>5342400</v>
      </c>
      <c r="J484" s="3">
        <v>0</v>
      </c>
      <c r="K484" s="3">
        <v>0</v>
      </c>
      <c r="L484" s="3">
        <v>2085</v>
      </c>
      <c r="M484" s="3">
        <v>5431425</v>
      </c>
      <c r="N484" s="3">
        <v>0</v>
      </c>
      <c r="O484" s="3">
        <v>0</v>
      </c>
      <c r="P484" s="3">
        <v>4170000</v>
      </c>
      <c r="Q484" s="3">
        <v>0</v>
      </c>
      <c r="R484" s="3">
        <v>0</v>
      </c>
      <c r="S484" s="3">
        <v>0</v>
      </c>
    </row>
    <row r="485" spans="1:19" ht="19.899999999999999" customHeight="1" x14ac:dyDescent="0.25">
      <c r="A485" s="55" t="s">
        <v>547</v>
      </c>
      <c r="B485" s="11" t="s">
        <v>221</v>
      </c>
      <c r="C485" s="1">
        <v>2018</v>
      </c>
      <c r="D485" s="2">
        <f t="shared" si="96"/>
        <v>6293650.2300000004</v>
      </c>
      <c r="E485" s="3">
        <v>0</v>
      </c>
      <c r="F485" s="26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2066</v>
      </c>
      <c r="M485" s="3">
        <v>5381930</v>
      </c>
      <c r="N485" s="3">
        <v>0</v>
      </c>
      <c r="O485" s="3">
        <v>0</v>
      </c>
      <c r="P485" s="3">
        <v>0</v>
      </c>
      <c r="Q485" s="3">
        <v>0</v>
      </c>
      <c r="R485" s="3">
        <v>700000</v>
      </c>
      <c r="S485" s="3">
        <v>211720.23</v>
      </c>
    </row>
    <row r="486" spans="1:19" ht="19.899999999999999" customHeight="1" x14ac:dyDescent="0.25">
      <c r="A486" s="55" t="s">
        <v>548</v>
      </c>
      <c r="B486" s="11" t="s">
        <v>220</v>
      </c>
      <c r="C486" s="1">
        <v>2018</v>
      </c>
      <c r="D486" s="2">
        <f t="shared" ref="D486:D500" si="97">SUM(E486,G486,I486,K486,M486,O486,P486,Q486,R486,S486)</f>
        <v>3323943.32</v>
      </c>
      <c r="E486" s="3">
        <v>0</v>
      </c>
      <c r="F486" s="26">
        <v>0</v>
      </c>
      <c r="G486" s="3">
        <v>0</v>
      </c>
      <c r="H486" s="3">
        <v>596</v>
      </c>
      <c r="I486" s="3">
        <v>2523943.3199999998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700000</v>
      </c>
      <c r="S486" s="3">
        <v>100000</v>
      </c>
    </row>
    <row r="487" spans="1:19" ht="19.899999999999999" customHeight="1" x14ac:dyDescent="0.25">
      <c r="A487" s="55" t="s">
        <v>549</v>
      </c>
      <c r="B487" s="11" t="s">
        <v>472</v>
      </c>
      <c r="C487" s="1">
        <v>2018</v>
      </c>
      <c r="D487" s="2">
        <f t="shared" si="97"/>
        <v>1354400</v>
      </c>
      <c r="E487" s="3">
        <v>0</v>
      </c>
      <c r="F487" s="26">
        <v>0</v>
      </c>
      <c r="G487" s="3">
        <v>0</v>
      </c>
      <c r="H487" s="3">
        <v>178</v>
      </c>
      <c r="I487" s="3">
        <v>854400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500000</v>
      </c>
    </row>
    <row r="488" spans="1:19" ht="19.899999999999999" customHeight="1" x14ac:dyDescent="0.25">
      <c r="A488" s="55" t="s">
        <v>550</v>
      </c>
      <c r="B488" s="11" t="s">
        <v>222</v>
      </c>
      <c r="C488" s="1">
        <v>2018</v>
      </c>
      <c r="D488" s="2">
        <f t="shared" si="97"/>
        <v>1207071.51</v>
      </c>
      <c r="E488" s="3">
        <v>0</v>
      </c>
      <c r="F488" s="26">
        <v>0</v>
      </c>
      <c r="G488" s="3">
        <v>0</v>
      </c>
      <c r="H488" s="3">
        <v>263</v>
      </c>
      <c r="I488" s="3">
        <v>1207071.51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</row>
    <row r="489" spans="1:19" ht="19.899999999999999" customHeight="1" x14ac:dyDescent="0.25">
      <c r="A489" s="55" t="s">
        <v>551</v>
      </c>
      <c r="B489" s="11" t="s">
        <v>223</v>
      </c>
      <c r="C489" s="1">
        <v>2018</v>
      </c>
      <c r="D489" s="2">
        <f t="shared" si="97"/>
        <v>4723373.0600000005</v>
      </c>
      <c r="E489" s="3">
        <v>0</v>
      </c>
      <c r="F489" s="26">
        <v>0</v>
      </c>
      <c r="G489" s="3">
        <v>0</v>
      </c>
      <c r="H489" s="3">
        <v>818.4</v>
      </c>
      <c r="I489" s="3">
        <v>3923373.06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700000</v>
      </c>
      <c r="S489" s="3">
        <v>100000</v>
      </c>
    </row>
    <row r="490" spans="1:19" ht="19.899999999999999" customHeight="1" x14ac:dyDescent="0.25">
      <c r="A490" s="55" t="s">
        <v>552</v>
      </c>
      <c r="B490" s="11" t="s">
        <v>224</v>
      </c>
      <c r="C490" s="1">
        <v>2018</v>
      </c>
      <c r="D490" s="2">
        <f t="shared" si="97"/>
        <v>4768855.5199999996</v>
      </c>
      <c r="E490" s="3">
        <v>0</v>
      </c>
      <c r="F490" s="26">
        <v>0</v>
      </c>
      <c r="G490" s="3">
        <v>0</v>
      </c>
      <c r="H490" s="3">
        <v>833.8</v>
      </c>
      <c r="I490" s="3">
        <v>3968855.52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700000</v>
      </c>
      <c r="S490" s="3">
        <v>100000</v>
      </c>
    </row>
    <row r="491" spans="1:19" ht="19.899999999999999" customHeight="1" x14ac:dyDescent="0.25">
      <c r="A491" s="55" t="s">
        <v>553</v>
      </c>
      <c r="B491" s="11" t="s">
        <v>225</v>
      </c>
      <c r="C491" s="1">
        <v>2018</v>
      </c>
      <c r="D491" s="2">
        <f t="shared" si="97"/>
        <v>713280.13</v>
      </c>
      <c r="E491" s="3">
        <v>0</v>
      </c>
      <c r="F491" s="26">
        <v>0</v>
      </c>
      <c r="G491" s="3">
        <v>0</v>
      </c>
      <c r="H491" s="3">
        <v>176</v>
      </c>
      <c r="I491" s="3">
        <v>713280.13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</row>
    <row r="492" spans="1:19" ht="19.899999999999999" customHeight="1" x14ac:dyDescent="0.25">
      <c r="A492" s="55" t="s">
        <v>554</v>
      </c>
      <c r="B492" s="11" t="s">
        <v>228</v>
      </c>
      <c r="C492" s="1">
        <v>2018</v>
      </c>
      <c r="D492" s="2">
        <f t="shared" si="97"/>
        <v>1239052.3700000001</v>
      </c>
      <c r="E492" s="3">
        <v>0</v>
      </c>
      <c r="F492" s="26">
        <v>0</v>
      </c>
      <c r="G492" s="3">
        <v>0</v>
      </c>
      <c r="H492" s="3">
        <v>404</v>
      </c>
      <c r="I492" s="3">
        <v>1239052.3700000001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</row>
    <row r="493" spans="1:19" ht="19.899999999999999" customHeight="1" x14ac:dyDescent="0.25">
      <c r="A493" s="55" t="s">
        <v>555</v>
      </c>
      <c r="B493" s="11" t="s">
        <v>229</v>
      </c>
      <c r="C493" s="1">
        <v>2018</v>
      </c>
      <c r="D493" s="2">
        <f t="shared" si="97"/>
        <v>800000</v>
      </c>
      <c r="E493" s="3">
        <v>0</v>
      </c>
      <c r="F493" s="26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700000</v>
      </c>
      <c r="S493" s="3">
        <v>100000</v>
      </c>
    </row>
    <row r="494" spans="1:19" ht="19.899999999999999" customHeight="1" x14ac:dyDescent="0.25">
      <c r="A494" s="55" t="s">
        <v>556</v>
      </c>
      <c r="B494" s="11" t="s">
        <v>230</v>
      </c>
      <c r="C494" s="1">
        <v>2018</v>
      </c>
      <c r="D494" s="2">
        <f t="shared" si="97"/>
        <v>900189.5</v>
      </c>
      <c r="E494" s="3">
        <v>700189.5</v>
      </c>
      <c r="F494" s="26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200000</v>
      </c>
    </row>
    <row r="495" spans="1:19" ht="19.899999999999999" customHeight="1" x14ac:dyDescent="0.25">
      <c r="A495" s="55" t="s">
        <v>557</v>
      </c>
      <c r="B495" s="11" t="s">
        <v>231</v>
      </c>
      <c r="C495" s="1">
        <v>2018</v>
      </c>
      <c r="D495" s="2">
        <f t="shared" si="97"/>
        <v>4103300</v>
      </c>
      <c r="E495" s="3">
        <v>0</v>
      </c>
      <c r="F495" s="26">
        <v>0</v>
      </c>
      <c r="G495" s="3">
        <v>0</v>
      </c>
      <c r="H495" s="3">
        <v>271</v>
      </c>
      <c r="I495" s="3">
        <v>1300800</v>
      </c>
      <c r="J495" s="3">
        <v>0</v>
      </c>
      <c r="K495" s="3">
        <v>0</v>
      </c>
      <c r="L495" s="3">
        <v>500</v>
      </c>
      <c r="M495" s="3">
        <v>1302500</v>
      </c>
      <c r="N495" s="3">
        <v>0</v>
      </c>
      <c r="O495" s="3">
        <v>0</v>
      </c>
      <c r="P495" s="3">
        <v>1000000</v>
      </c>
      <c r="Q495" s="3">
        <v>0</v>
      </c>
      <c r="R495" s="3">
        <v>0</v>
      </c>
      <c r="S495" s="3">
        <v>500000</v>
      </c>
    </row>
    <row r="496" spans="1:19" ht="19.899999999999999" customHeight="1" x14ac:dyDescent="0.25">
      <c r="A496" s="55" t="s">
        <v>1460</v>
      </c>
      <c r="B496" s="11" t="s">
        <v>645</v>
      </c>
      <c r="C496" s="1">
        <v>2018</v>
      </c>
      <c r="D496" s="2">
        <f t="shared" si="97"/>
        <v>5153520</v>
      </c>
      <c r="E496" s="3">
        <v>0</v>
      </c>
      <c r="F496" s="26">
        <v>0</v>
      </c>
      <c r="G496" s="3">
        <v>0</v>
      </c>
      <c r="H496" s="3">
        <v>495</v>
      </c>
      <c r="I496" s="3">
        <v>2280000</v>
      </c>
      <c r="J496" s="3">
        <v>0</v>
      </c>
      <c r="K496" s="3">
        <v>0</v>
      </c>
      <c r="L496" s="3">
        <v>624</v>
      </c>
      <c r="M496" s="3">
        <v>1625520</v>
      </c>
      <c r="N496" s="3">
        <v>0</v>
      </c>
      <c r="O496" s="3">
        <v>0</v>
      </c>
      <c r="P496" s="3">
        <v>1248000</v>
      </c>
      <c r="Q496" s="3">
        <v>0</v>
      </c>
      <c r="R496" s="3">
        <v>0</v>
      </c>
      <c r="S496" s="3">
        <v>0</v>
      </c>
    </row>
    <row r="497" spans="1:19" ht="19.899999999999999" customHeight="1" x14ac:dyDescent="0.25">
      <c r="A497" s="55" t="s">
        <v>558</v>
      </c>
      <c r="B497" s="11" t="s">
        <v>473</v>
      </c>
      <c r="C497" s="1">
        <v>2018</v>
      </c>
      <c r="D497" s="2">
        <f t="shared" si="97"/>
        <v>989027</v>
      </c>
      <c r="E497" s="3">
        <v>0</v>
      </c>
      <c r="F497" s="26">
        <v>0</v>
      </c>
      <c r="G497" s="3">
        <v>0</v>
      </c>
      <c r="H497" s="3">
        <v>312.19</v>
      </c>
      <c r="I497" s="3">
        <v>489027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500000</v>
      </c>
    </row>
    <row r="498" spans="1:19" ht="19.899999999999999" customHeight="1" x14ac:dyDescent="0.25">
      <c r="A498" s="55" t="s">
        <v>559</v>
      </c>
      <c r="B498" s="11" t="s">
        <v>232</v>
      </c>
      <c r="C498" s="1">
        <v>2018</v>
      </c>
      <c r="D498" s="2">
        <f t="shared" si="97"/>
        <v>3621271.6</v>
      </c>
      <c r="E498" s="3">
        <v>0</v>
      </c>
      <c r="F498" s="26">
        <v>0</v>
      </c>
      <c r="G498" s="3">
        <v>0</v>
      </c>
      <c r="H498" s="3">
        <v>392.4</v>
      </c>
      <c r="I498" s="3">
        <v>1883520</v>
      </c>
      <c r="J498" s="3">
        <v>0</v>
      </c>
      <c r="K498" s="3">
        <v>0</v>
      </c>
      <c r="L498" s="3">
        <v>551.91999999999996</v>
      </c>
      <c r="M498" s="3">
        <v>1437751.6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300000</v>
      </c>
    </row>
    <row r="499" spans="1:19" ht="19.899999999999999" customHeight="1" x14ac:dyDescent="0.25">
      <c r="A499" s="55" t="s">
        <v>560</v>
      </c>
      <c r="B499" s="11" t="s">
        <v>465</v>
      </c>
      <c r="C499" s="60">
        <v>2017</v>
      </c>
      <c r="D499" s="2">
        <f t="shared" si="97"/>
        <v>4939195</v>
      </c>
      <c r="E499" s="3">
        <v>0</v>
      </c>
      <c r="F499" s="26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799</v>
      </c>
      <c r="M499" s="3">
        <v>2081395</v>
      </c>
      <c r="N499" s="3">
        <v>0</v>
      </c>
      <c r="O499" s="3">
        <v>0</v>
      </c>
      <c r="P499" s="3">
        <v>1757800</v>
      </c>
      <c r="Q499" s="3">
        <v>0</v>
      </c>
      <c r="R499" s="3">
        <v>700000</v>
      </c>
      <c r="S499" s="3">
        <v>400000</v>
      </c>
    </row>
    <row r="500" spans="1:19" ht="19.899999999999999" customHeight="1" x14ac:dyDescent="0.25">
      <c r="A500" s="55" t="s">
        <v>561</v>
      </c>
      <c r="B500" s="11" t="s">
        <v>244</v>
      </c>
      <c r="C500" s="1">
        <v>2019</v>
      </c>
      <c r="D500" s="2">
        <f t="shared" si="97"/>
        <v>6281098.7999999998</v>
      </c>
      <c r="E500" s="3">
        <v>5981098.7999999998</v>
      </c>
      <c r="F500" s="26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300000</v>
      </c>
    </row>
    <row r="501" spans="1:19" s="44" customFormat="1" ht="40.15" customHeight="1" x14ac:dyDescent="0.25">
      <c r="A501" s="69" t="s">
        <v>405</v>
      </c>
      <c r="B501" s="69"/>
      <c r="C501" s="56"/>
      <c r="D501" s="6">
        <f>SUM(D502:D510)</f>
        <v>30278055.59</v>
      </c>
      <c r="E501" s="6">
        <f t="shared" ref="E501:S501" si="98">SUM(E502:E510)</f>
        <v>15431156.300000001</v>
      </c>
      <c r="F501" s="33">
        <f t="shared" si="98"/>
        <v>0</v>
      </c>
      <c r="G501" s="6">
        <f t="shared" si="98"/>
        <v>0</v>
      </c>
      <c r="H501" s="6">
        <f t="shared" si="98"/>
        <v>1323.4</v>
      </c>
      <c r="I501" s="6">
        <f t="shared" si="98"/>
        <v>5572865.3099999996</v>
      </c>
      <c r="J501" s="6">
        <f t="shared" si="98"/>
        <v>0</v>
      </c>
      <c r="K501" s="6">
        <f t="shared" si="98"/>
        <v>0</v>
      </c>
      <c r="L501" s="6">
        <f t="shared" si="98"/>
        <v>2679.3</v>
      </c>
      <c r="M501" s="6">
        <f t="shared" si="98"/>
        <v>6574033.9800000004</v>
      </c>
      <c r="N501" s="6">
        <f t="shared" si="98"/>
        <v>0</v>
      </c>
      <c r="O501" s="6">
        <f t="shared" si="98"/>
        <v>0</v>
      </c>
      <c r="P501" s="6">
        <f t="shared" si="98"/>
        <v>0</v>
      </c>
      <c r="Q501" s="6">
        <f t="shared" si="98"/>
        <v>0</v>
      </c>
      <c r="R501" s="6">
        <f t="shared" si="98"/>
        <v>0</v>
      </c>
      <c r="S501" s="6">
        <f t="shared" si="98"/>
        <v>2700000</v>
      </c>
    </row>
    <row r="502" spans="1:19" ht="19.899999999999999" customHeight="1" x14ac:dyDescent="0.25">
      <c r="A502" s="1" t="s">
        <v>562</v>
      </c>
      <c r="B502" s="57" t="s">
        <v>270</v>
      </c>
      <c r="C502" s="1">
        <v>2018</v>
      </c>
      <c r="D502" s="2">
        <f t="shared" ref="D502:D510" si="99">SUM(E502,G502,I502,K502,M502,O502,P502,Q502,R502,S502)</f>
        <v>3091139.56</v>
      </c>
      <c r="E502" s="3">
        <v>526659</v>
      </c>
      <c r="F502" s="26">
        <v>0</v>
      </c>
      <c r="G502" s="3">
        <v>0</v>
      </c>
      <c r="H502" s="7">
        <v>286</v>
      </c>
      <c r="I502" s="7">
        <v>1304370.76</v>
      </c>
      <c r="J502" s="3">
        <v>0</v>
      </c>
      <c r="K502" s="3">
        <v>0</v>
      </c>
      <c r="L502" s="3">
        <v>476</v>
      </c>
      <c r="M502" s="3">
        <v>960109.8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300000</v>
      </c>
    </row>
    <row r="503" spans="1:19" ht="19.899999999999999" customHeight="1" x14ac:dyDescent="0.25">
      <c r="A503" s="1" t="s">
        <v>563</v>
      </c>
      <c r="B503" s="57" t="s">
        <v>271</v>
      </c>
      <c r="C503" s="1">
        <v>2018</v>
      </c>
      <c r="D503" s="2">
        <f t="shared" si="99"/>
        <v>3906547.31</v>
      </c>
      <c r="E503" s="3">
        <v>900417</v>
      </c>
      <c r="F503" s="26">
        <v>0</v>
      </c>
      <c r="G503" s="3">
        <v>0</v>
      </c>
      <c r="H503" s="7">
        <v>398.2</v>
      </c>
      <c r="I503" s="7">
        <v>1695640.31</v>
      </c>
      <c r="J503" s="3">
        <v>0</v>
      </c>
      <c r="K503" s="3">
        <v>0</v>
      </c>
      <c r="L503" s="3">
        <v>431.4</v>
      </c>
      <c r="M503" s="3">
        <v>1010490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300000</v>
      </c>
    </row>
    <row r="504" spans="1:19" ht="19.899999999999999" customHeight="1" x14ac:dyDescent="0.25">
      <c r="A504" s="1" t="s">
        <v>564</v>
      </c>
      <c r="B504" s="57" t="s">
        <v>272</v>
      </c>
      <c r="C504" s="1">
        <v>2018</v>
      </c>
      <c r="D504" s="2">
        <f t="shared" si="99"/>
        <v>3295168.92</v>
      </c>
      <c r="E504" s="3">
        <v>604080.30000000005</v>
      </c>
      <c r="F504" s="26">
        <v>0</v>
      </c>
      <c r="G504" s="3">
        <v>0</v>
      </c>
      <c r="H504" s="7">
        <v>300.60000000000002</v>
      </c>
      <c r="I504" s="7">
        <v>1304404.44</v>
      </c>
      <c r="J504" s="3">
        <v>0</v>
      </c>
      <c r="K504" s="3">
        <v>0</v>
      </c>
      <c r="L504" s="3">
        <v>421.9</v>
      </c>
      <c r="M504" s="3">
        <v>1086684.18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300000</v>
      </c>
    </row>
    <row r="505" spans="1:19" ht="19.899999999999999" customHeight="1" x14ac:dyDescent="0.25">
      <c r="A505" s="1" t="s">
        <v>565</v>
      </c>
      <c r="B505" s="57" t="s">
        <v>273</v>
      </c>
      <c r="C505" s="1">
        <v>2018</v>
      </c>
      <c r="D505" s="2">
        <f t="shared" si="99"/>
        <v>4141284.8</v>
      </c>
      <c r="E505" s="3">
        <v>1200000</v>
      </c>
      <c r="F505" s="26">
        <v>0</v>
      </c>
      <c r="G505" s="3">
        <v>0</v>
      </c>
      <c r="H505" s="7">
        <v>338.6</v>
      </c>
      <c r="I505" s="7">
        <v>1268449.8</v>
      </c>
      <c r="J505" s="3">
        <v>0</v>
      </c>
      <c r="K505" s="3">
        <v>0</v>
      </c>
      <c r="L505" s="3">
        <v>527</v>
      </c>
      <c r="M505" s="3">
        <v>1372835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300000</v>
      </c>
    </row>
    <row r="506" spans="1:19" ht="19.899999999999999" customHeight="1" x14ac:dyDescent="0.25">
      <c r="A506" s="1" t="s">
        <v>566</v>
      </c>
      <c r="B506" s="57" t="s">
        <v>274</v>
      </c>
      <c r="C506" s="60">
        <v>2017</v>
      </c>
      <c r="D506" s="2">
        <f t="shared" si="99"/>
        <v>4743915</v>
      </c>
      <c r="E506" s="3">
        <v>2300000</v>
      </c>
      <c r="F506" s="26">
        <v>0</v>
      </c>
      <c r="G506" s="3">
        <v>0</v>
      </c>
      <c r="H506" s="7">
        <v>0</v>
      </c>
      <c r="I506" s="7">
        <v>0</v>
      </c>
      <c r="J506" s="3">
        <v>0</v>
      </c>
      <c r="K506" s="3">
        <v>0</v>
      </c>
      <c r="L506" s="3">
        <v>823</v>
      </c>
      <c r="M506" s="3">
        <v>2143915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300000</v>
      </c>
    </row>
    <row r="507" spans="1:19" ht="19.899999999999999" customHeight="1" x14ac:dyDescent="0.25">
      <c r="A507" s="1" t="s">
        <v>567</v>
      </c>
      <c r="B507" s="57" t="s">
        <v>275</v>
      </c>
      <c r="C507" s="60">
        <v>2017</v>
      </c>
      <c r="D507" s="2">
        <f t="shared" si="99"/>
        <v>3300000</v>
      </c>
      <c r="E507" s="3">
        <v>3000000</v>
      </c>
      <c r="F507" s="26">
        <v>0</v>
      </c>
      <c r="G507" s="3">
        <v>0</v>
      </c>
      <c r="H507" s="7">
        <v>0</v>
      </c>
      <c r="I507" s="7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300000</v>
      </c>
    </row>
    <row r="508" spans="1:19" ht="19.899999999999999" customHeight="1" x14ac:dyDescent="0.25">
      <c r="A508" s="1" t="s">
        <v>568</v>
      </c>
      <c r="B508" s="57" t="s">
        <v>276</v>
      </c>
      <c r="C508" s="60">
        <v>2017</v>
      </c>
      <c r="D508" s="2">
        <f t="shared" si="99"/>
        <v>2600000</v>
      </c>
      <c r="E508" s="3">
        <v>2300000</v>
      </c>
      <c r="F508" s="26">
        <v>0</v>
      </c>
      <c r="G508" s="3">
        <v>0</v>
      </c>
      <c r="H508" s="7">
        <v>0</v>
      </c>
      <c r="I508" s="7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300000</v>
      </c>
    </row>
    <row r="509" spans="1:19" ht="19.899999999999999" customHeight="1" x14ac:dyDescent="0.25">
      <c r="A509" s="1" t="s">
        <v>569</v>
      </c>
      <c r="B509" s="57" t="s">
        <v>277</v>
      </c>
      <c r="C509" s="60">
        <v>2017</v>
      </c>
      <c r="D509" s="2">
        <f t="shared" si="99"/>
        <v>2600000</v>
      </c>
      <c r="E509" s="3">
        <v>2300000</v>
      </c>
      <c r="F509" s="26">
        <v>0</v>
      </c>
      <c r="G509" s="3">
        <v>0</v>
      </c>
      <c r="H509" s="7">
        <v>0</v>
      </c>
      <c r="I509" s="7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300000</v>
      </c>
    </row>
    <row r="510" spans="1:19" ht="19.899999999999999" customHeight="1" x14ac:dyDescent="0.25">
      <c r="A510" s="1" t="s">
        <v>570</v>
      </c>
      <c r="B510" s="57" t="s">
        <v>278</v>
      </c>
      <c r="C510" s="60">
        <v>2017</v>
      </c>
      <c r="D510" s="2">
        <f t="shared" si="99"/>
        <v>2600000</v>
      </c>
      <c r="E510" s="3">
        <v>2300000</v>
      </c>
      <c r="F510" s="26">
        <v>0</v>
      </c>
      <c r="G510" s="3">
        <v>0</v>
      </c>
      <c r="H510" s="7">
        <v>0</v>
      </c>
      <c r="I510" s="7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300000</v>
      </c>
    </row>
    <row r="511" spans="1:19" ht="42" customHeight="1" x14ac:dyDescent="0.25">
      <c r="A511" s="69" t="s">
        <v>852</v>
      </c>
      <c r="B511" s="69"/>
      <c r="C511" s="56"/>
      <c r="D511" s="6">
        <f>SUM(D512)</f>
        <v>5713373.4000000004</v>
      </c>
      <c r="E511" s="6">
        <f t="shared" ref="E511:S511" si="100">SUM(E512)</f>
        <v>0</v>
      </c>
      <c r="F511" s="33">
        <f t="shared" si="100"/>
        <v>0</v>
      </c>
      <c r="G511" s="6">
        <f t="shared" si="100"/>
        <v>0</v>
      </c>
      <c r="H511" s="6">
        <f t="shared" si="100"/>
        <v>281.89999999999998</v>
      </c>
      <c r="I511" s="6">
        <f t="shared" si="100"/>
        <v>884038.4</v>
      </c>
      <c r="J511" s="6">
        <f t="shared" si="100"/>
        <v>0</v>
      </c>
      <c r="K511" s="6">
        <f t="shared" si="100"/>
        <v>0</v>
      </c>
      <c r="L511" s="6">
        <f t="shared" si="100"/>
        <v>1027</v>
      </c>
      <c r="M511" s="6">
        <f t="shared" si="100"/>
        <v>2675335</v>
      </c>
      <c r="N511" s="6">
        <f t="shared" si="100"/>
        <v>0</v>
      </c>
      <c r="O511" s="6">
        <f t="shared" si="100"/>
        <v>0</v>
      </c>
      <c r="P511" s="6">
        <f t="shared" si="100"/>
        <v>2054000</v>
      </c>
      <c r="Q511" s="6">
        <f t="shared" si="100"/>
        <v>0</v>
      </c>
      <c r="R511" s="6">
        <f t="shared" si="100"/>
        <v>0</v>
      </c>
      <c r="S511" s="6">
        <f t="shared" si="100"/>
        <v>100000</v>
      </c>
    </row>
    <row r="512" spans="1:19" ht="21" customHeight="1" x14ac:dyDescent="0.25">
      <c r="A512" s="66" t="s">
        <v>571</v>
      </c>
      <c r="B512" s="57" t="s">
        <v>886</v>
      </c>
      <c r="C512" s="1">
        <v>2018</v>
      </c>
      <c r="D512" s="2">
        <f>SUM(E512,G512,I512,K512,M512,O512,P512,Q512,R512,S512)</f>
        <v>5713373.4000000004</v>
      </c>
      <c r="E512" s="3">
        <v>0</v>
      </c>
      <c r="F512" s="26">
        <v>0</v>
      </c>
      <c r="G512" s="3">
        <v>0</v>
      </c>
      <c r="H512" s="7">
        <v>281.89999999999998</v>
      </c>
      <c r="I512" s="7">
        <v>884038.4</v>
      </c>
      <c r="J512" s="3">
        <v>0</v>
      </c>
      <c r="K512" s="3">
        <v>0</v>
      </c>
      <c r="L512" s="3">
        <v>1027</v>
      </c>
      <c r="M512" s="3">
        <v>2675335</v>
      </c>
      <c r="N512" s="3">
        <v>0</v>
      </c>
      <c r="O512" s="3">
        <v>0</v>
      </c>
      <c r="P512" s="3">
        <v>2054000</v>
      </c>
      <c r="Q512" s="3">
        <v>0</v>
      </c>
      <c r="R512" s="3">
        <v>0</v>
      </c>
      <c r="S512" s="3">
        <v>100000</v>
      </c>
    </row>
    <row r="513" spans="1:19" ht="42" customHeight="1" x14ac:dyDescent="0.25">
      <c r="A513" s="69" t="s">
        <v>407</v>
      </c>
      <c r="B513" s="69"/>
      <c r="C513" s="56"/>
      <c r="D513" s="6">
        <f>SUM(D514:D515)</f>
        <v>4232688</v>
      </c>
      <c r="E513" s="6">
        <f t="shared" ref="E513:S513" si="101">SUM(E514:E515)</f>
        <v>0</v>
      </c>
      <c r="F513" s="33">
        <f t="shared" si="101"/>
        <v>0</v>
      </c>
      <c r="G513" s="6">
        <f t="shared" si="101"/>
        <v>0</v>
      </c>
      <c r="H513" s="6">
        <f t="shared" si="101"/>
        <v>881.81</v>
      </c>
      <c r="I513" s="6">
        <f t="shared" si="101"/>
        <v>4232688</v>
      </c>
      <c r="J513" s="6">
        <f t="shared" si="101"/>
        <v>0</v>
      </c>
      <c r="K513" s="6">
        <f t="shared" si="101"/>
        <v>0</v>
      </c>
      <c r="L513" s="6">
        <f t="shared" si="101"/>
        <v>0</v>
      </c>
      <c r="M513" s="6">
        <f t="shared" si="101"/>
        <v>0</v>
      </c>
      <c r="N513" s="6">
        <f t="shared" si="101"/>
        <v>0</v>
      </c>
      <c r="O513" s="6">
        <f t="shared" si="101"/>
        <v>0</v>
      </c>
      <c r="P513" s="6">
        <f t="shared" si="101"/>
        <v>0</v>
      </c>
      <c r="Q513" s="6">
        <f t="shared" si="101"/>
        <v>0</v>
      </c>
      <c r="R513" s="6">
        <f t="shared" si="101"/>
        <v>0</v>
      </c>
      <c r="S513" s="6">
        <f t="shared" si="101"/>
        <v>0</v>
      </c>
    </row>
    <row r="514" spans="1:19" ht="19.899999999999999" customHeight="1" x14ac:dyDescent="0.25">
      <c r="A514" s="66" t="s">
        <v>572</v>
      </c>
      <c r="B514" s="57" t="s">
        <v>313</v>
      </c>
      <c r="C514" s="1">
        <v>2018</v>
      </c>
      <c r="D514" s="2">
        <f>SUM(E514,G514,I514,K514,M514,O514,P514,Q514,R514,S514)</f>
        <v>2446560</v>
      </c>
      <c r="E514" s="3">
        <v>0</v>
      </c>
      <c r="F514" s="26">
        <v>0</v>
      </c>
      <c r="G514" s="3">
        <v>0</v>
      </c>
      <c r="H514" s="7">
        <v>509.7</v>
      </c>
      <c r="I514" s="7">
        <v>2446560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</row>
    <row r="515" spans="1:19" ht="19.899999999999999" customHeight="1" x14ac:dyDescent="0.25">
      <c r="A515" s="66" t="s">
        <v>573</v>
      </c>
      <c r="B515" s="57" t="s">
        <v>314</v>
      </c>
      <c r="C515" s="1">
        <v>2018</v>
      </c>
      <c r="D515" s="2">
        <f>SUM(E515,G515,I515,K515,M515,O515,P515,Q515,R515,S515)</f>
        <v>1786128</v>
      </c>
      <c r="E515" s="3">
        <v>0</v>
      </c>
      <c r="F515" s="26">
        <v>0</v>
      </c>
      <c r="G515" s="3">
        <v>0</v>
      </c>
      <c r="H515" s="7">
        <v>372.11</v>
      </c>
      <c r="I515" s="7">
        <v>1786128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</row>
    <row r="516" spans="1:19" s="44" customFormat="1" ht="40.15" customHeight="1" x14ac:dyDescent="0.25">
      <c r="A516" s="69" t="s">
        <v>410</v>
      </c>
      <c r="B516" s="69"/>
      <c r="C516" s="31"/>
      <c r="D516" s="6">
        <f>SUM(D517:D520)</f>
        <v>10727520</v>
      </c>
      <c r="E516" s="6">
        <f t="shared" ref="E516:S516" si="102">SUM(E517:E520)</f>
        <v>0</v>
      </c>
      <c r="F516" s="33">
        <f t="shared" si="102"/>
        <v>0</v>
      </c>
      <c r="G516" s="6">
        <f t="shared" si="102"/>
        <v>0</v>
      </c>
      <c r="H516" s="6">
        <f t="shared" si="102"/>
        <v>2234.8999999999996</v>
      </c>
      <c r="I516" s="6">
        <f t="shared" si="102"/>
        <v>10727520</v>
      </c>
      <c r="J516" s="6">
        <f t="shared" si="102"/>
        <v>0</v>
      </c>
      <c r="K516" s="6">
        <f t="shared" si="102"/>
        <v>0</v>
      </c>
      <c r="L516" s="6">
        <f t="shared" si="102"/>
        <v>0</v>
      </c>
      <c r="M516" s="6">
        <f t="shared" si="102"/>
        <v>0</v>
      </c>
      <c r="N516" s="6">
        <f t="shared" si="102"/>
        <v>0</v>
      </c>
      <c r="O516" s="6">
        <f t="shared" si="102"/>
        <v>0</v>
      </c>
      <c r="P516" s="6">
        <f t="shared" si="102"/>
        <v>0</v>
      </c>
      <c r="Q516" s="6">
        <f t="shared" si="102"/>
        <v>0</v>
      </c>
      <c r="R516" s="6">
        <f t="shared" si="102"/>
        <v>0</v>
      </c>
      <c r="S516" s="6">
        <f t="shared" si="102"/>
        <v>0</v>
      </c>
    </row>
    <row r="517" spans="1:19" ht="21" customHeight="1" x14ac:dyDescent="0.25">
      <c r="A517" s="66" t="s">
        <v>574</v>
      </c>
      <c r="B517" s="57" t="s">
        <v>615</v>
      </c>
      <c r="C517" s="1">
        <v>2018</v>
      </c>
      <c r="D517" s="2">
        <f>SUM(E517,G517,I517,K517,M517,O517,P517,Q517,R517,S517)</f>
        <v>2428800</v>
      </c>
      <c r="E517" s="3">
        <v>0</v>
      </c>
      <c r="F517" s="26">
        <v>0</v>
      </c>
      <c r="G517" s="3">
        <v>0</v>
      </c>
      <c r="H517" s="3">
        <v>506</v>
      </c>
      <c r="I517" s="3">
        <v>2428800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</row>
    <row r="518" spans="1:19" ht="21" customHeight="1" x14ac:dyDescent="0.25">
      <c r="A518" s="66" t="s">
        <v>667</v>
      </c>
      <c r="B518" s="57" t="s">
        <v>616</v>
      </c>
      <c r="C518" s="1">
        <v>2018</v>
      </c>
      <c r="D518" s="2">
        <f>SUM(E518,G518,I518,K518,M518,O518,P518,Q518,R518,S518)</f>
        <v>2940000</v>
      </c>
      <c r="E518" s="3">
        <v>0</v>
      </c>
      <c r="F518" s="26">
        <v>0</v>
      </c>
      <c r="G518" s="3">
        <v>0</v>
      </c>
      <c r="H518" s="3">
        <v>612.5</v>
      </c>
      <c r="I518" s="3">
        <v>2940000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</row>
    <row r="519" spans="1:19" ht="21" customHeight="1" x14ac:dyDescent="0.25">
      <c r="A519" s="66" t="s">
        <v>668</v>
      </c>
      <c r="B519" s="57" t="s">
        <v>617</v>
      </c>
      <c r="C519" s="1">
        <v>2018</v>
      </c>
      <c r="D519" s="2">
        <f>SUM(E519,G519,I519,K519,M519,O519,P519,Q519,R519,S519)</f>
        <v>2846880</v>
      </c>
      <c r="E519" s="3">
        <v>0</v>
      </c>
      <c r="F519" s="26">
        <v>0</v>
      </c>
      <c r="G519" s="3">
        <v>0</v>
      </c>
      <c r="H519" s="3">
        <v>593.1</v>
      </c>
      <c r="I519" s="3">
        <v>2846880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</row>
    <row r="520" spans="1:19" ht="21" customHeight="1" x14ac:dyDescent="0.25">
      <c r="A520" s="66" t="s">
        <v>898</v>
      </c>
      <c r="B520" s="57" t="s">
        <v>618</v>
      </c>
      <c r="C520" s="1">
        <v>2018</v>
      </c>
      <c r="D520" s="2">
        <f>SUM(E520,G520,I520,K520,M520,O520,P520,Q520,R520,S520)</f>
        <v>2511840</v>
      </c>
      <c r="E520" s="3">
        <v>0</v>
      </c>
      <c r="F520" s="26">
        <v>0</v>
      </c>
      <c r="G520" s="3">
        <v>0</v>
      </c>
      <c r="H520" s="3">
        <v>523.29999999999995</v>
      </c>
      <c r="I520" s="3">
        <v>2511840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</row>
    <row r="521" spans="1:19" ht="42" customHeight="1" x14ac:dyDescent="0.25">
      <c r="A521" s="69" t="s">
        <v>411</v>
      </c>
      <c r="B521" s="69"/>
      <c r="C521" s="56"/>
      <c r="D521" s="6">
        <f>SUM(D522:D526)</f>
        <v>14863833.969999999</v>
      </c>
      <c r="E521" s="6">
        <f t="shared" ref="E521:S521" si="103">SUM(E522:E526)</f>
        <v>0</v>
      </c>
      <c r="F521" s="33">
        <f t="shared" si="103"/>
        <v>0</v>
      </c>
      <c r="G521" s="6">
        <f t="shared" si="103"/>
        <v>0</v>
      </c>
      <c r="H521" s="6">
        <f t="shared" si="103"/>
        <v>3077.3</v>
      </c>
      <c r="I521" s="6">
        <f t="shared" si="103"/>
        <v>13359829.59</v>
      </c>
      <c r="J521" s="6">
        <f t="shared" si="103"/>
        <v>0</v>
      </c>
      <c r="K521" s="6">
        <f t="shared" si="103"/>
        <v>0</v>
      </c>
      <c r="L521" s="6">
        <f t="shared" si="103"/>
        <v>547.79999999999995</v>
      </c>
      <c r="M521" s="6">
        <f t="shared" si="103"/>
        <v>1427019</v>
      </c>
      <c r="N521" s="6">
        <f t="shared" si="103"/>
        <v>0</v>
      </c>
      <c r="O521" s="6">
        <f t="shared" si="103"/>
        <v>0</v>
      </c>
      <c r="P521" s="6">
        <f t="shared" si="103"/>
        <v>0</v>
      </c>
      <c r="Q521" s="6">
        <f t="shared" si="103"/>
        <v>0</v>
      </c>
      <c r="R521" s="6">
        <f t="shared" si="103"/>
        <v>0</v>
      </c>
      <c r="S521" s="6">
        <f t="shared" si="103"/>
        <v>76985.38</v>
      </c>
    </row>
    <row r="522" spans="1:19" ht="21" customHeight="1" x14ac:dyDescent="0.25">
      <c r="A522" s="66" t="s">
        <v>671</v>
      </c>
      <c r="B522" s="57" t="s">
        <v>323</v>
      </c>
      <c r="C522" s="1">
        <v>2018</v>
      </c>
      <c r="D522" s="2">
        <f>SUM(E522,G522,I522,K522,M522,O522,P522,Q522,R522,S522)</f>
        <v>2844480</v>
      </c>
      <c r="E522" s="3">
        <v>0</v>
      </c>
      <c r="F522" s="26">
        <v>0</v>
      </c>
      <c r="G522" s="3">
        <v>0</v>
      </c>
      <c r="H522" s="7">
        <v>592.6</v>
      </c>
      <c r="I522" s="7">
        <v>2844480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</row>
    <row r="523" spans="1:19" ht="21" customHeight="1" x14ac:dyDescent="0.25">
      <c r="A523" s="66" t="s">
        <v>672</v>
      </c>
      <c r="B523" s="57" t="s">
        <v>324</v>
      </c>
      <c r="C523" s="1">
        <v>2018</v>
      </c>
      <c r="D523" s="2">
        <f>SUM(E523,G523,I523,K523,M523,O523,P523,Q523,R523,S523)</f>
        <v>4007833.9699999997</v>
      </c>
      <c r="E523" s="3">
        <v>0</v>
      </c>
      <c r="F523" s="26">
        <v>0</v>
      </c>
      <c r="G523" s="3">
        <v>0</v>
      </c>
      <c r="H523" s="7">
        <v>607.29999999999995</v>
      </c>
      <c r="I523" s="7">
        <v>2503829.59</v>
      </c>
      <c r="J523" s="3">
        <v>0</v>
      </c>
      <c r="K523" s="3">
        <v>0</v>
      </c>
      <c r="L523" s="3">
        <v>547.79999999999995</v>
      </c>
      <c r="M523" s="3">
        <v>1427019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76985.38</v>
      </c>
    </row>
    <row r="524" spans="1:19" ht="21" customHeight="1" x14ac:dyDescent="0.25">
      <c r="A524" s="66" t="s">
        <v>673</v>
      </c>
      <c r="B524" s="57" t="s">
        <v>325</v>
      </c>
      <c r="C524" s="1">
        <v>2018</v>
      </c>
      <c r="D524" s="2">
        <f>SUM(E524,G524,I524,K524,M524,O524,P524,Q524,R524,S524)</f>
        <v>2915040</v>
      </c>
      <c r="E524" s="3">
        <v>0</v>
      </c>
      <c r="F524" s="26">
        <v>0</v>
      </c>
      <c r="G524" s="3">
        <v>0</v>
      </c>
      <c r="H524" s="7">
        <v>607.29999999999995</v>
      </c>
      <c r="I524" s="7">
        <v>2915040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</row>
    <row r="525" spans="1:19" ht="21" customHeight="1" x14ac:dyDescent="0.25">
      <c r="A525" s="66" t="s">
        <v>674</v>
      </c>
      <c r="B525" s="57" t="s">
        <v>326</v>
      </c>
      <c r="C525" s="1">
        <v>2018</v>
      </c>
      <c r="D525" s="2">
        <f>SUM(E525,G525,I525,K525,M525,O525,P525,Q525,R525,S525)</f>
        <v>2209760</v>
      </c>
      <c r="E525" s="3">
        <v>0</v>
      </c>
      <c r="F525" s="26">
        <v>0</v>
      </c>
      <c r="G525" s="3">
        <v>0</v>
      </c>
      <c r="H525" s="7">
        <v>668.7</v>
      </c>
      <c r="I525" s="7">
        <v>2209760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</row>
    <row r="526" spans="1:19" ht="21" customHeight="1" x14ac:dyDescent="0.25">
      <c r="A526" s="66" t="s">
        <v>675</v>
      </c>
      <c r="B526" s="57" t="s">
        <v>333</v>
      </c>
      <c r="C526" s="1">
        <v>2019</v>
      </c>
      <c r="D526" s="2">
        <f>SUM(E526,G526,I526,K526,M526,O526,P526,Q526,R526,S526)</f>
        <v>2886720</v>
      </c>
      <c r="E526" s="3">
        <v>0</v>
      </c>
      <c r="F526" s="26">
        <v>0</v>
      </c>
      <c r="G526" s="3">
        <v>0</v>
      </c>
      <c r="H526" s="7">
        <v>601.4</v>
      </c>
      <c r="I526" s="7">
        <v>2886720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</row>
    <row r="527" spans="1:19" ht="42" customHeight="1" x14ac:dyDescent="0.25">
      <c r="A527" s="89" t="s">
        <v>611</v>
      </c>
      <c r="B527" s="89"/>
      <c r="C527" s="56"/>
      <c r="D527" s="6">
        <f>SUM(D528:D531)</f>
        <v>10085757.289999999</v>
      </c>
      <c r="E527" s="6">
        <f t="shared" ref="E527:S527" si="104">SUM(E528:E531)</f>
        <v>2400000</v>
      </c>
      <c r="F527" s="33">
        <f t="shared" si="104"/>
        <v>0</v>
      </c>
      <c r="G527" s="6">
        <f t="shared" si="104"/>
        <v>0</v>
      </c>
      <c r="H527" s="6">
        <f t="shared" si="104"/>
        <v>2168</v>
      </c>
      <c r="I527" s="6">
        <f t="shared" si="104"/>
        <v>7085757.29</v>
      </c>
      <c r="J527" s="6">
        <f t="shared" si="104"/>
        <v>0</v>
      </c>
      <c r="K527" s="6">
        <f t="shared" si="104"/>
        <v>0</v>
      </c>
      <c r="L527" s="6">
        <f t="shared" si="104"/>
        <v>0</v>
      </c>
      <c r="M527" s="6">
        <f t="shared" si="104"/>
        <v>0</v>
      </c>
      <c r="N527" s="6">
        <f t="shared" si="104"/>
        <v>0</v>
      </c>
      <c r="O527" s="6">
        <f t="shared" si="104"/>
        <v>0</v>
      </c>
      <c r="P527" s="6">
        <f t="shared" si="104"/>
        <v>0</v>
      </c>
      <c r="Q527" s="6">
        <f t="shared" si="104"/>
        <v>0</v>
      </c>
      <c r="R527" s="6">
        <f t="shared" si="104"/>
        <v>0</v>
      </c>
      <c r="S527" s="6">
        <f t="shared" si="104"/>
        <v>600000</v>
      </c>
    </row>
    <row r="528" spans="1:19" ht="21" customHeight="1" x14ac:dyDescent="0.25">
      <c r="A528" s="66" t="s">
        <v>669</v>
      </c>
      <c r="B528" s="57" t="s">
        <v>334</v>
      </c>
      <c r="C528" s="1">
        <v>2018</v>
      </c>
      <c r="D528" s="2">
        <f>SUM(E528,G528,I528,K528,M528,O528,P528,Q528,R528,S528)</f>
        <v>2226560</v>
      </c>
      <c r="E528" s="3">
        <v>0</v>
      </c>
      <c r="F528" s="26">
        <v>0</v>
      </c>
      <c r="G528" s="3">
        <v>0</v>
      </c>
      <c r="H528" s="7">
        <v>710</v>
      </c>
      <c r="I528" s="7">
        <v>2226560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</row>
    <row r="529" spans="1:19" ht="21" customHeight="1" x14ac:dyDescent="0.25">
      <c r="A529" s="66" t="s">
        <v>670</v>
      </c>
      <c r="B529" s="57" t="s">
        <v>335</v>
      </c>
      <c r="C529" s="1">
        <v>2018</v>
      </c>
      <c r="D529" s="2">
        <f>SUM(E529,G529,I529,K529,M529,O529,P529,Q529,R529,S529)</f>
        <v>4066509.29</v>
      </c>
      <c r="E529" s="3">
        <v>1200000</v>
      </c>
      <c r="F529" s="26">
        <v>0</v>
      </c>
      <c r="G529" s="3">
        <v>0</v>
      </c>
      <c r="H529" s="7">
        <v>710</v>
      </c>
      <c r="I529" s="7">
        <v>2566509.29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300000</v>
      </c>
    </row>
    <row r="530" spans="1:19" ht="21" customHeight="1" x14ac:dyDescent="0.25">
      <c r="A530" s="66" t="s">
        <v>935</v>
      </c>
      <c r="B530" s="57" t="s">
        <v>859</v>
      </c>
      <c r="C530" s="1"/>
      <c r="D530" s="2">
        <f>SUM(E530,G530,I530,K530,M530,O530,P530,Q530,R530,S530)</f>
        <v>1170000</v>
      </c>
      <c r="E530" s="3">
        <v>0</v>
      </c>
      <c r="F530" s="26">
        <v>0</v>
      </c>
      <c r="G530" s="3">
        <v>0</v>
      </c>
      <c r="H530" s="7">
        <v>390</v>
      </c>
      <c r="I530" s="7">
        <v>1170000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</row>
    <row r="531" spans="1:19" ht="21" customHeight="1" x14ac:dyDescent="0.25">
      <c r="A531" s="66" t="s">
        <v>936</v>
      </c>
      <c r="B531" s="57" t="s">
        <v>336</v>
      </c>
      <c r="C531" s="1">
        <v>2018</v>
      </c>
      <c r="D531" s="2">
        <f>SUM(E531,G531,I531,K531,M531,O531,P531,Q531,R531,S531)</f>
        <v>2622688</v>
      </c>
      <c r="E531" s="3">
        <v>1200000</v>
      </c>
      <c r="F531" s="26">
        <v>0</v>
      </c>
      <c r="G531" s="3">
        <v>0</v>
      </c>
      <c r="H531" s="7">
        <v>358</v>
      </c>
      <c r="I531" s="7">
        <v>1122688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300000</v>
      </c>
    </row>
    <row r="532" spans="1:19" s="44" customFormat="1" ht="42" customHeight="1" x14ac:dyDescent="0.25">
      <c r="A532" s="69" t="s">
        <v>435</v>
      </c>
      <c r="B532" s="69"/>
      <c r="C532" s="56"/>
      <c r="D532" s="6">
        <f>SUM(D533:D537)</f>
        <v>10589804.060000001</v>
      </c>
      <c r="E532" s="6">
        <f t="shared" ref="E532:S532" si="105">SUM(E533:E537)</f>
        <v>0</v>
      </c>
      <c r="F532" s="33">
        <f t="shared" si="105"/>
        <v>0</v>
      </c>
      <c r="G532" s="6">
        <f t="shared" si="105"/>
        <v>0</v>
      </c>
      <c r="H532" s="6">
        <f t="shared" si="105"/>
        <v>2763.7</v>
      </c>
      <c r="I532" s="6">
        <f t="shared" si="105"/>
        <v>10589804.060000001</v>
      </c>
      <c r="J532" s="6">
        <f t="shared" si="105"/>
        <v>0</v>
      </c>
      <c r="K532" s="6">
        <f t="shared" si="105"/>
        <v>0</v>
      </c>
      <c r="L532" s="6">
        <f t="shared" si="105"/>
        <v>0</v>
      </c>
      <c r="M532" s="6">
        <f t="shared" si="105"/>
        <v>0</v>
      </c>
      <c r="N532" s="6">
        <f t="shared" si="105"/>
        <v>0</v>
      </c>
      <c r="O532" s="6">
        <f t="shared" si="105"/>
        <v>0</v>
      </c>
      <c r="P532" s="6">
        <f t="shared" si="105"/>
        <v>0</v>
      </c>
      <c r="Q532" s="6">
        <f t="shared" si="105"/>
        <v>0</v>
      </c>
      <c r="R532" s="6">
        <f t="shared" si="105"/>
        <v>0</v>
      </c>
      <c r="S532" s="6">
        <f t="shared" si="105"/>
        <v>0</v>
      </c>
    </row>
    <row r="533" spans="1:19" ht="21" customHeight="1" x14ac:dyDescent="0.25">
      <c r="A533" s="66" t="s">
        <v>937</v>
      </c>
      <c r="B533" s="57" t="s">
        <v>344</v>
      </c>
      <c r="C533" s="1">
        <v>2018</v>
      </c>
      <c r="D533" s="2">
        <f>SUM(E533,G533,I533,K533,M533,O533,P533,Q533,R533,S533)</f>
        <v>1728480</v>
      </c>
      <c r="E533" s="3">
        <v>0</v>
      </c>
      <c r="F533" s="26">
        <v>0</v>
      </c>
      <c r="G533" s="3">
        <v>0</v>
      </c>
      <c r="H533" s="7">
        <v>360.1</v>
      </c>
      <c r="I533" s="10">
        <v>1728480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</row>
    <row r="534" spans="1:19" ht="21" customHeight="1" x14ac:dyDescent="0.25">
      <c r="A534" s="66" t="s">
        <v>575</v>
      </c>
      <c r="B534" s="57" t="s">
        <v>345</v>
      </c>
      <c r="C534" s="1">
        <v>2018</v>
      </c>
      <c r="D534" s="2">
        <f>SUM(E534,G534,I534,K534,M534,O534,P534,Q534,R534,S534)</f>
        <v>2441296</v>
      </c>
      <c r="E534" s="3">
        <v>0</v>
      </c>
      <c r="F534" s="26">
        <v>0</v>
      </c>
      <c r="G534" s="3">
        <v>0</v>
      </c>
      <c r="H534" s="7">
        <v>670</v>
      </c>
      <c r="I534" s="10">
        <v>2441296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</row>
    <row r="535" spans="1:19" ht="21" customHeight="1" x14ac:dyDescent="0.25">
      <c r="A535" s="66" t="s">
        <v>576</v>
      </c>
      <c r="B535" s="57" t="s">
        <v>909</v>
      </c>
      <c r="C535" s="1"/>
      <c r="D535" s="2">
        <f>SUM(E535,G535,I535,K535,M535,O535,P535,Q535,R535,S535)</f>
        <v>2521800</v>
      </c>
      <c r="E535" s="3">
        <v>0</v>
      </c>
      <c r="F535" s="26">
        <v>0</v>
      </c>
      <c r="G535" s="3">
        <v>0</v>
      </c>
      <c r="H535" s="7">
        <v>840.6</v>
      </c>
      <c r="I535" s="10">
        <v>2521800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</row>
    <row r="536" spans="1:19" ht="21" customHeight="1" x14ac:dyDescent="0.25">
      <c r="A536" s="66" t="s">
        <v>577</v>
      </c>
      <c r="B536" s="57" t="s">
        <v>346</v>
      </c>
      <c r="C536" s="1">
        <v>2018</v>
      </c>
      <c r="D536" s="2">
        <f>SUM(E536,G536,I536,K536,M536,O536,P536,Q536,R536,S536)</f>
        <v>913630.66</v>
      </c>
      <c r="E536" s="3">
        <v>0</v>
      </c>
      <c r="F536" s="26">
        <v>0</v>
      </c>
      <c r="G536" s="3">
        <v>0</v>
      </c>
      <c r="H536" s="7">
        <v>223</v>
      </c>
      <c r="I536" s="10">
        <v>913630.66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</row>
    <row r="537" spans="1:19" ht="21" customHeight="1" x14ac:dyDescent="0.25">
      <c r="A537" s="66" t="s">
        <v>578</v>
      </c>
      <c r="B537" s="57" t="s">
        <v>347</v>
      </c>
      <c r="C537" s="1">
        <v>2018</v>
      </c>
      <c r="D537" s="2">
        <f>SUM(E537,G537,I537,K537,M537,O537,P537,Q537,R537,S537)</f>
        <v>2984597.4</v>
      </c>
      <c r="E537" s="3">
        <v>0</v>
      </c>
      <c r="F537" s="26">
        <v>0</v>
      </c>
      <c r="G537" s="3">
        <v>0</v>
      </c>
      <c r="H537" s="7">
        <v>670</v>
      </c>
      <c r="I537" s="10">
        <v>2984597.4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</row>
    <row r="538" spans="1:19" s="44" customFormat="1" ht="42" customHeight="1" x14ac:dyDescent="0.25">
      <c r="A538" s="69" t="s">
        <v>436</v>
      </c>
      <c r="B538" s="69"/>
      <c r="C538" s="56"/>
      <c r="D538" s="6">
        <f>SUM(D539)</f>
        <v>1958561.36</v>
      </c>
      <c r="E538" s="6">
        <f t="shared" ref="E538:S538" si="106">SUM(E539)</f>
        <v>0</v>
      </c>
      <c r="F538" s="33">
        <f t="shared" si="106"/>
        <v>0</v>
      </c>
      <c r="G538" s="6">
        <f t="shared" si="106"/>
        <v>0</v>
      </c>
      <c r="H538" s="6">
        <f t="shared" si="106"/>
        <v>308</v>
      </c>
      <c r="I538" s="6">
        <f t="shared" si="106"/>
        <v>1158561.3600000001</v>
      </c>
      <c r="J538" s="6">
        <f t="shared" si="106"/>
        <v>0</v>
      </c>
      <c r="K538" s="6">
        <f t="shared" si="106"/>
        <v>0</v>
      </c>
      <c r="L538" s="6">
        <f t="shared" si="106"/>
        <v>0</v>
      </c>
      <c r="M538" s="6">
        <f t="shared" si="106"/>
        <v>0</v>
      </c>
      <c r="N538" s="6">
        <f t="shared" si="106"/>
        <v>0</v>
      </c>
      <c r="O538" s="6">
        <f t="shared" si="106"/>
        <v>0</v>
      </c>
      <c r="P538" s="6">
        <f t="shared" si="106"/>
        <v>0</v>
      </c>
      <c r="Q538" s="6">
        <f t="shared" si="106"/>
        <v>0</v>
      </c>
      <c r="R538" s="6">
        <f t="shared" si="106"/>
        <v>700000</v>
      </c>
      <c r="S538" s="6">
        <f t="shared" si="106"/>
        <v>100000</v>
      </c>
    </row>
    <row r="539" spans="1:19" ht="19.899999999999999" customHeight="1" x14ac:dyDescent="0.25">
      <c r="A539" s="66" t="s">
        <v>579</v>
      </c>
      <c r="B539" s="57" t="s">
        <v>348</v>
      </c>
      <c r="C539" s="1">
        <v>2018</v>
      </c>
      <c r="D539" s="2">
        <f>SUM(E539,G539,I539,K539,M539,O539,P539,Q539,R539,S539)</f>
        <v>1958561.36</v>
      </c>
      <c r="E539" s="3">
        <v>0</v>
      </c>
      <c r="F539" s="26">
        <v>0</v>
      </c>
      <c r="G539" s="3">
        <v>0</v>
      </c>
      <c r="H539" s="7">
        <v>308</v>
      </c>
      <c r="I539" s="10">
        <v>1158561.3600000001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700000</v>
      </c>
      <c r="S539" s="3">
        <v>100000</v>
      </c>
    </row>
    <row r="540" spans="1:19" s="44" customFormat="1" ht="41.1" customHeight="1" x14ac:dyDescent="0.25">
      <c r="A540" s="69" t="s">
        <v>437</v>
      </c>
      <c r="B540" s="69"/>
      <c r="C540" s="56"/>
      <c r="D540" s="6">
        <f>SUM(D541:D542)</f>
        <v>10691575</v>
      </c>
      <c r="E540" s="6">
        <f t="shared" ref="E540:S540" si="107">SUM(E541:E542)</f>
        <v>2536215</v>
      </c>
      <c r="F540" s="33">
        <f t="shared" si="107"/>
        <v>0</v>
      </c>
      <c r="G540" s="6">
        <f t="shared" si="107"/>
        <v>0</v>
      </c>
      <c r="H540" s="6">
        <f t="shared" si="107"/>
        <v>1304</v>
      </c>
      <c r="I540" s="6">
        <f t="shared" si="107"/>
        <v>6255360</v>
      </c>
      <c r="J540" s="6">
        <f t="shared" si="107"/>
        <v>0</v>
      </c>
      <c r="K540" s="6">
        <f t="shared" si="107"/>
        <v>0</v>
      </c>
      <c r="L540" s="6">
        <f t="shared" si="107"/>
        <v>0</v>
      </c>
      <c r="M540" s="6">
        <f t="shared" si="107"/>
        <v>0</v>
      </c>
      <c r="N540" s="6">
        <f t="shared" si="107"/>
        <v>0</v>
      </c>
      <c r="O540" s="6">
        <f t="shared" si="107"/>
        <v>0</v>
      </c>
      <c r="P540" s="6">
        <f t="shared" si="107"/>
        <v>0</v>
      </c>
      <c r="Q540" s="6">
        <f t="shared" si="107"/>
        <v>0</v>
      </c>
      <c r="R540" s="6">
        <f t="shared" si="107"/>
        <v>1400000</v>
      </c>
      <c r="S540" s="6">
        <f t="shared" si="107"/>
        <v>500000</v>
      </c>
    </row>
    <row r="541" spans="1:19" ht="21" customHeight="1" x14ac:dyDescent="0.25">
      <c r="A541" s="66" t="s">
        <v>580</v>
      </c>
      <c r="B541" s="57" t="s">
        <v>349</v>
      </c>
      <c r="C541" s="1">
        <v>2018</v>
      </c>
      <c r="D541" s="2">
        <f>SUM(E541,G541,I541,K541,M541,O541,P541,Q541,R541,S541)</f>
        <v>6896375</v>
      </c>
      <c r="E541" s="3">
        <v>2536215</v>
      </c>
      <c r="F541" s="26">
        <v>0</v>
      </c>
      <c r="G541" s="3">
        <v>0</v>
      </c>
      <c r="H541" s="3">
        <v>680</v>
      </c>
      <c r="I541" s="3">
        <v>3260160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700000</v>
      </c>
      <c r="S541" s="3">
        <v>400000</v>
      </c>
    </row>
    <row r="542" spans="1:19" ht="21" customHeight="1" x14ac:dyDescent="0.25">
      <c r="A542" s="66" t="s">
        <v>581</v>
      </c>
      <c r="B542" s="57" t="s">
        <v>350</v>
      </c>
      <c r="C542" s="1">
        <v>2018</v>
      </c>
      <c r="D542" s="2">
        <f>SUM(E542,G542,I542,K542,M542,O542,P542,Q542,R542,S542)</f>
        <v>3795200</v>
      </c>
      <c r="E542" s="3">
        <v>0</v>
      </c>
      <c r="F542" s="26">
        <v>0</v>
      </c>
      <c r="G542" s="3">
        <v>0</v>
      </c>
      <c r="H542" s="7">
        <v>624</v>
      </c>
      <c r="I542" s="10">
        <v>2995200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700000</v>
      </c>
      <c r="S542" s="3">
        <v>100000</v>
      </c>
    </row>
    <row r="543" spans="1:19" s="44" customFormat="1" ht="41.1" customHeight="1" x14ac:dyDescent="0.25">
      <c r="A543" s="69" t="s">
        <v>412</v>
      </c>
      <c r="B543" s="69"/>
      <c r="C543" s="56"/>
      <c r="D543" s="6">
        <f>SUM(D544:D554)</f>
        <v>45889812.75</v>
      </c>
      <c r="E543" s="6">
        <f t="shared" ref="E543:S543" si="108">SUM(E544:E554)</f>
        <v>10892968.149999999</v>
      </c>
      <c r="F543" s="33">
        <f t="shared" si="108"/>
        <v>0</v>
      </c>
      <c r="G543" s="6">
        <f t="shared" si="108"/>
        <v>0</v>
      </c>
      <c r="H543" s="6">
        <f t="shared" si="108"/>
        <v>4358.6000000000004</v>
      </c>
      <c r="I543" s="6">
        <f t="shared" si="108"/>
        <v>17295154.399999999</v>
      </c>
      <c r="J543" s="6">
        <f t="shared" si="108"/>
        <v>0</v>
      </c>
      <c r="K543" s="6">
        <f t="shared" si="108"/>
        <v>0</v>
      </c>
      <c r="L543" s="6">
        <f t="shared" si="108"/>
        <v>3804.5</v>
      </c>
      <c r="M543" s="6">
        <f t="shared" si="108"/>
        <v>9343614.5</v>
      </c>
      <c r="N543" s="6">
        <f t="shared" si="108"/>
        <v>164.55</v>
      </c>
      <c r="O543" s="6">
        <f t="shared" si="108"/>
        <v>728824.04</v>
      </c>
      <c r="P543" s="6">
        <f t="shared" si="108"/>
        <v>5087797.4000000004</v>
      </c>
      <c r="Q543" s="6">
        <f t="shared" si="108"/>
        <v>0</v>
      </c>
      <c r="R543" s="6">
        <f t="shared" si="108"/>
        <v>700000</v>
      </c>
      <c r="S543" s="6">
        <f t="shared" si="108"/>
        <v>1841454.26</v>
      </c>
    </row>
    <row r="544" spans="1:19" s="44" customFormat="1" ht="21" customHeight="1" x14ac:dyDescent="0.25">
      <c r="A544" s="66" t="s">
        <v>582</v>
      </c>
      <c r="B544" s="18" t="s">
        <v>1000</v>
      </c>
      <c r="C544" s="53"/>
      <c r="D544" s="2">
        <f t="shared" ref="D544:D554" si="109">SUM(E544,G544,I544,K544,M544,O544,P544,Q544,R544,S544)</f>
        <v>1568086.77</v>
      </c>
      <c r="E544" s="7">
        <v>1568086.77</v>
      </c>
      <c r="F544" s="2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</row>
    <row r="545" spans="1:256" s="44" customFormat="1" ht="21" customHeight="1" x14ac:dyDescent="0.25">
      <c r="A545" s="66" t="s">
        <v>583</v>
      </c>
      <c r="B545" s="57" t="s">
        <v>351</v>
      </c>
      <c r="C545" s="1">
        <v>2018</v>
      </c>
      <c r="D545" s="2">
        <f t="shared" si="109"/>
        <v>2175803.0299999998</v>
      </c>
      <c r="E545" s="3">
        <v>0</v>
      </c>
      <c r="F545" s="26">
        <v>0</v>
      </c>
      <c r="G545" s="3">
        <v>0</v>
      </c>
      <c r="H545" s="7">
        <v>503.6</v>
      </c>
      <c r="I545" s="7">
        <v>2175803.0299999998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1:256" s="44" customFormat="1" ht="21" customHeight="1" x14ac:dyDescent="0.25">
      <c r="A546" s="66" t="s">
        <v>584</v>
      </c>
      <c r="B546" s="57" t="s">
        <v>352</v>
      </c>
      <c r="C546" s="1">
        <v>2018</v>
      </c>
      <c r="D546" s="2">
        <f t="shared" si="109"/>
        <v>6666848.6600000001</v>
      </c>
      <c r="E546" s="3">
        <v>1437269.4</v>
      </c>
      <c r="F546" s="26">
        <v>0</v>
      </c>
      <c r="G546" s="3">
        <v>0</v>
      </c>
      <c r="H546" s="7">
        <v>507</v>
      </c>
      <c r="I546" s="7">
        <v>1589952</v>
      </c>
      <c r="J546" s="3">
        <v>0</v>
      </c>
      <c r="K546" s="3">
        <v>0</v>
      </c>
      <c r="L546" s="3">
        <v>694.5</v>
      </c>
      <c r="M546" s="3">
        <v>1809173</v>
      </c>
      <c r="N546" s="3">
        <v>0</v>
      </c>
      <c r="O546" s="3">
        <v>0</v>
      </c>
      <c r="P546" s="3">
        <v>1389000</v>
      </c>
      <c r="Q546" s="3">
        <v>0</v>
      </c>
      <c r="R546" s="3">
        <v>0</v>
      </c>
      <c r="S546" s="3">
        <v>441454.26</v>
      </c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1:256" ht="21" customHeight="1" x14ac:dyDescent="0.25">
      <c r="A547" s="66" t="s">
        <v>585</v>
      </c>
      <c r="B547" s="57" t="s">
        <v>353</v>
      </c>
      <c r="C547" s="1">
        <v>2018</v>
      </c>
      <c r="D547" s="2">
        <f t="shared" si="109"/>
        <v>1541441.64</v>
      </c>
      <c r="E547" s="3">
        <v>0</v>
      </c>
      <c r="F547" s="26">
        <v>0</v>
      </c>
      <c r="G547" s="3">
        <v>0</v>
      </c>
      <c r="H547" s="7">
        <v>391.8</v>
      </c>
      <c r="I547" s="7">
        <v>1541441.64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</row>
    <row r="548" spans="1:256" ht="21" customHeight="1" x14ac:dyDescent="0.25">
      <c r="A548" s="66" t="s">
        <v>676</v>
      </c>
      <c r="B548" s="18" t="s">
        <v>374</v>
      </c>
      <c r="C548" s="53"/>
      <c r="D548" s="2">
        <f t="shared" si="109"/>
        <v>905972.21</v>
      </c>
      <c r="E548" s="7">
        <v>905972.21</v>
      </c>
      <c r="F548" s="2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  <c r="IM548" s="44"/>
      <c r="IN548" s="44"/>
      <c r="IO548" s="44"/>
      <c r="IP548" s="44"/>
      <c r="IQ548" s="44"/>
      <c r="IR548" s="44"/>
      <c r="IS548" s="44"/>
      <c r="IT548" s="44"/>
      <c r="IU548" s="44"/>
      <c r="IV548" s="44"/>
    </row>
    <row r="549" spans="1:256" ht="21" customHeight="1" x14ac:dyDescent="0.25">
      <c r="A549" s="66" t="s">
        <v>1279</v>
      </c>
      <c r="B549" s="57" t="s">
        <v>354</v>
      </c>
      <c r="C549" s="1">
        <v>2018</v>
      </c>
      <c r="D549" s="2">
        <f t="shared" si="109"/>
        <v>1690143.83</v>
      </c>
      <c r="E549" s="3">
        <v>0</v>
      </c>
      <c r="F549" s="26">
        <v>0</v>
      </c>
      <c r="G549" s="3">
        <v>0</v>
      </c>
      <c r="H549" s="7">
        <v>360.8</v>
      </c>
      <c r="I549" s="7">
        <v>1690143.83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</row>
    <row r="550" spans="1:256" ht="21" customHeight="1" x14ac:dyDescent="0.25">
      <c r="A550" s="66" t="s">
        <v>677</v>
      </c>
      <c r="B550" s="57" t="s">
        <v>356</v>
      </c>
      <c r="C550" s="1">
        <v>2019</v>
      </c>
      <c r="D550" s="2">
        <f t="shared" si="109"/>
        <v>21076716.399999999</v>
      </c>
      <c r="E550" s="3">
        <v>5634038</v>
      </c>
      <c r="F550" s="26">
        <v>0</v>
      </c>
      <c r="G550" s="3">
        <v>0</v>
      </c>
      <c r="H550" s="7">
        <v>1300</v>
      </c>
      <c r="I550" s="7">
        <v>6235439.5</v>
      </c>
      <c r="J550" s="3">
        <v>0</v>
      </c>
      <c r="K550" s="3">
        <v>0</v>
      </c>
      <c r="L550" s="3">
        <v>1910</v>
      </c>
      <c r="M550" s="3">
        <v>4408441.5</v>
      </c>
      <c r="N550" s="3">
        <v>0</v>
      </c>
      <c r="O550" s="3">
        <v>0</v>
      </c>
      <c r="P550" s="3">
        <v>3698797.4</v>
      </c>
      <c r="Q550" s="3">
        <v>0</v>
      </c>
      <c r="R550" s="3">
        <v>700000</v>
      </c>
      <c r="S550" s="3">
        <v>400000</v>
      </c>
    </row>
    <row r="551" spans="1:256" ht="21" customHeight="1" x14ac:dyDescent="0.25">
      <c r="A551" s="66" t="s">
        <v>678</v>
      </c>
      <c r="B551" s="57" t="s">
        <v>861</v>
      </c>
      <c r="C551" s="1">
        <v>2018</v>
      </c>
      <c r="D551" s="2">
        <f t="shared" si="109"/>
        <v>4062374.4</v>
      </c>
      <c r="E551" s="3">
        <v>0</v>
      </c>
      <c r="F551" s="26">
        <v>0</v>
      </c>
      <c r="G551" s="3">
        <v>0</v>
      </c>
      <c r="H551" s="7">
        <v>1295.4000000000001</v>
      </c>
      <c r="I551" s="7">
        <v>4062374.4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</row>
    <row r="552" spans="1:256" ht="21" customHeight="1" x14ac:dyDescent="0.25">
      <c r="A552" s="66" t="s">
        <v>586</v>
      </c>
      <c r="B552" s="57" t="s">
        <v>364</v>
      </c>
      <c r="C552" s="53"/>
      <c r="D552" s="2">
        <f t="shared" si="109"/>
        <v>1347601.77</v>
      </c>
      <c r="E552" s="7">
        <v>1347601.77</v>
      </c>
      <c r="F552" s="2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  <c r="IM552" s="44"/>
      <c r="IN552" s="44"/>
      <c r="IO552" s="44"/>
      <c r="IP552" s="44"/>
      <c r="IQ552" s="44"/>
      <c r="IR552" s="44"/>
      <c r="IS552" s="44"/>
      <c r="IT552" s="44"/>
      <c r="IU552" s="44"/>
      <c r="IV552" s="44"/>
    </row>
    <row r="553" spans="1:256" ht="21" customHeight="1" x14ac:dyDescent="0.25">
      <c r="A553" s="66" t="s">
        <v>587</v>
      </c>
      <c r="B553" s="18" t="s">
        <v>860</v>
      </c>
      <c r="C553" s="19">
        <v>2017</v>
      </c>
      <c r="D553" s="2">
        <f t="shared" si="109"/>
        <v>4354824.04</v>
      </c>
      <c r="E553" s="3">
        <v>0</v>
      </c>
      <c r="F553" s="26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1200</v>
      </c>
      <c r="M553" s="3">
        <v>3126000</v>
      </c>
      <c r="N553" s="3">
        <v>164.55</v>
      </c>
      <c r="O553" s="3">
        <v>728824.04</v>
      </c>
      <c r="P553" s="3">
        <v>0</v>
      </c>
      <c r="Q553" s="3">
        <v>0</v>
      </c>
      <c r="R553" s="3">
        <v>0</v>
      </c>
      <c r="S553" s="3">
        <v>500000</v>
      </c>
    </row>
    <row r="554" spans="1:256" ht="21" customHeight="1" x14ac:dyDescent="0.25">
      <c r="A554" s="66" t="s">
        <v>588</v>
      </c>
      <c r="B554" s="57" t="s">
        <v>1350</v>
      </c>
      <c r="C554" s="1"/>
      <c r="D554" s="2">
        <f t="shared" si="109"/>
        <v>500000</v>
      </c>
      <c r="E554" s="3">
        <v>0</v>
      </c>
      <c r="F554" s="26">
        <v>0</v>
      </c>
      <c r="G554" s="3">
        <v>0</v>
      </c>
      <c r="H554" s="7">
        <v>0</v>
      </c>
      <c r="I554" s="7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500000</v>
      </c>
    </row>
    <row r="555" spans="1:256" s="40" customFormat="1" ht="42.95" customHeight="1" x14ac:dyDescent="0.25">
      <c r="A555" s="69" t="s">
        <v>460</v>
      </c>
      <c r="B555" s="69"/>
      <c r="C555" s="17"/>
      <c r="D555" s="2">
        <f>SUM(D556)</f>
        <v>1085056</v>
      </c>
      <c r="E555" s="2">
        <f t="shared" ref="E555:S555" si="110">SUM(E556)</f>
        <v>0</v>
      </c>
      <c r="F555" s="28">
        <f t="shared" si="110"/>
        <v>0</v>
      </c>
      <c r="G555" s="2">
        <f t="shared" si="110"/>
        <v>0</v>
      </c>
      <c r="H555" s="2">
        <f t="shared" si="110"/>
        <v>346</v>
      </c>
      <c r="I555" s="2">
        <f t="shared" si="110"/>
        <v>1085056</v>
      </c>
      <c r="J555" s="2">
        <f t="shared" si="110"/>
        <v>0</v>
      </c>
      <c r="K555" s="2">
        <f t="shared" si="110"/>
        <v>0</v>
      </c>
      <c r="L555" s="2">
        <f t="shared" si="110"/>
        <v>0</v>
      </c>
      <c r="M555" s="2">
        <f t="shared" si="110"/>
        <v>0</v>
      </c>
      <c r="N555" s="2">
        <f t="shared" si="110"/>
        <v>0</v>
      </c>
      <c r="O555" s="2">
        <f t="shared" si="110"/>
        <v>0</v>
      </c>
      <c r="P555" s="2">
        <f t="shared" si="110"/>
        <v>0</v>
      </c>
      <c r="Q555" s="2">
        <f t="shared" si="110"/>
        <v>0</v>
      </c>
      <c r="R555" s="2">
        <f t="shared" si="110"/>
        <v>0</v>
      </c>
      <c r="S555" s="2">
        <f t="shared" si="110"/>
        <v>0</v>
      </c>
    </row>
    <row r="556" spans="1:256" ht="21" customHeight="1" x14ac:dyDescent="0.25">
      <c r="A556" s="66" t="s">
        <v>589</v>
      </c>
      <c r="B556" s="9" t="s">
        <v>378</v>
      </c>
      <c r="C556" s="1">
        <v>2019</v>
      </c>
      <c r="D556" s="2">
        <f>SUM(E556,G556,I556,K556,M556,O556,P556,Q556,R556,S556)</f>
        <v>1085056</v>
      </c>
      <c r="E556" s="3">
        <v>0</v>
      </c>
      <c r="F556" s="26">
        <v>0</v>
      </c>
      <c r="G556" s="3">
        <v>0</v>
      </c>
      <c r="H556" s="7">
        <v>346</v>
      </c>
      <c r="I556" s="7">
        <v>1085056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</row>
    <row r="557" spans="1:256" s="38" customFormat="1" ht="19.899999999999999" customHeight="1" x14ac:dyDescent="0.25">
      <c r="A557" s="72" t="s">
        <v>664</v>
      </c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</row>
    <row r="558" spans="1:256" s="40" customFormat="1" ht="19.899999999999999" customHeight="1" x14ac:dyDescent="0.25">
      <c r="A558" s="90" t="s">
        <v>386</v>
      </c>
      <c r="B558" s="90"/>
      <c r="C558" s="17"/>
      <c r="D558" s="2">
        <f>D559+D562+D570+D572+D574+D576+D580+D582+D585+D588+D590+D592+D595+D598+D600+D602+D604+D607+D609+D611+D613+D615+D620+D623+D627+D632+D635+D640+D644+D647+D660+D662+D751+D756+D759+D770+D772+D776+D778+D780+D786+D794+D814+D817+D820</f>
        <v>983523748.52999997</v>
      </c>
      <c r="E558" s="2">
        <f t="shared" ref="E558:S558" si="111">E559+E562+E574+E576+E580+E582+E588+E590+E592+E595+E598+E600+E602+E604+E607+E609+E611+E615+E620+E623+E627+E632+E635+E640+E644+E647+E660+E662+E751+E759+E770+E772+E778+E780+E786+E794+E814+E817+E820</f>
        <v>216661612.80999997</v>
      </c>
      <c r="F558" s="54">
        <f t="shared" si="111"/>
        <v>6</v>
      </c>
      <c r="G558" s="2">
        <f t="shared" si="111"/>
        <v>16000000</v>
      </c>
      <c r="H558" s="2">
        <f t="shared" si="111"/>
        <v>126848.73000000001</v>
      </c>
      <c r="I558" s="2">
        <f t="shared" si="111"/>
        <v>411334588.22000003</v>
      </c>
      <c r="J558" s="2">
        <f t="shared" si="111"/>
        <v>868.2</v>
      </c>
      <c r="K558" s="2">
        <f t="shared" si="111"/>
        <v>1900514</v>
      </c>
      <c r="L558" s="2">
        <f t="shared" si="111"/>
        <v>62784.3</v>
      </c>
      <c r="M558" s="2">
        <f t="shared" si="111"/>
        <v>154801393.69999999</v>
      </c>
      <c r="N558" s="2">
        <f t="shared" si="111"/>
        <v>1695</v>
      </c>
      <c r="O558" s="2">
        <f t="shared" si="111"/>
        <v>3559500</v>
      </c>
      <c r="P558" s="2">
        <f t="shared" si="111"/>
        <v>96401580</v>
      </c>
      <c r="Q558" s="2">
        <f t="shared" si="111"/>
        <v>0</v>
      </c>
      <c r="R558" s="2">
        <f t="shared" si="111"/>
        <v>41300000</v>
      </c>
      <c r="S558" s="2">
        <f t="shared" si="111"/>
        <v>13955000</v>
      </c>
    </row>
    <row r="559" spans="1:256" s="40" customFormat="1" ht="39.75" customHeight="1" x14ac:dyDescent="0.25">
      <c r="A559" s="69" t="s">
        <v>973</v>
      </c>
      <c r="B559" s="69"/>
      <c r="C559" s="17"/>
      <c r="D559" s="2">
        <f>SUM(D560:D561)</f>
        <v>4656480</v>
      </c>
      <c r="E559" s="2">
        <f t="shared" ref="E559:S559" si="112">SUM(E560:E561)</f>
        <v>0</v>
      </c>
      <c r="F559" s="2">
        <f t="shared" si="112"/>
        <v>0</v>
      </c>
      <c r="G559" s="2">
        <f t="shared" si="112"/>
        <v>0</v>
      </c>
      <c r="H559" s="2">
        <f t="shared" si="112"/>
        <v>970.1</v>
      </c>
      <c r="I559" s="2">
        <f t="shared" si="112"/>
        <v>4656480</v>
      </c>
      <c r="J559" s="2">
        <f t="shared" si="112"/>
        <v>0</v>
      </c>
      <c r="K559" s="2">
        <f t="shared" si="112"/>
        <v>0</v>
      </c>
      <c r="L559" s="2">
        <f t="shared" si="112"/>
        <v>0</v>
      </c>
      <c r="M559" s="2">
        <f t="shared" si="112"/>
        <v>0</v>
      </c>
      <c r="N559" s="2">
        <f t="shared" si="112"/>
        <v>0</v>
      </c>
      <c r="O559" s="2">
        <f t="shared" si="112"/>
        <v>0</v>
      </c>
      <c r="P559" s="2">
        <f t="shared" si="112"/>
        <v>0</v>
      </c>
      <c r="Q559" s="2">
        <f t="shared" si="112"/>
        <v>0</v>
      </c>
      <c r="R559" s="2">
        <f t="shared" si="112"/>
        <v>0</v>
      </c>
      <c r="S559" s="2">
        <f t="shared" si="112"/>
        <v>0</v>
      </c>
    </row>
    <row r="560" spans="1:256" s="40" customFormat="1" ht="19.899999999999999" customHeight="1" x14ac:dyDescent="0.25">
      <c r="A560" s="1" t="s">
        <v>590</v>
      </c>
      <c r="B560" s="9" t="s">
        <v>963</v>
      </c>
      <c r="C560" s="17"/>
      <c r="D560" s="2">
        <f>SUM(E560,G560,I560,K560,M560,O560,P560,Q560,R560,S560)</f>
        <v>2184000</v>
      </c>
      <c r="E560" s="2">
        <v>0</v>
      </c>
      <c r="F560" s="28">
        <v>0</v>
      </c>
      <c r="G560" s="21">
        <v>0</v>
      </c>
      <c r="H560" s="3">
        <v>455</v>
      </c>
      <c r="I560" s="3">
        <v>2184000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</row>
    <row r="561" spans="1:19" s="40" customFormat="1" ht="19.899999999999999" customHeight="1" x14ac:dyDescent="0.25">
      <c r="A561" s="1" t="s">
        <v>591</v>
      </c>
      <c r="B561" s="9" t="s">
        <v>1425</v>
      </c>
      <c r="C561" s="17"/>
      <c r="D561" s="2">
        <f>SUM(E561,G561,I561,K561,M561,O561,P561,Q561,R561,S561)</f>
        <v>2472480</v>
      </c>
      <c r="E561" s="3">
        <v>0</v>
      </c>
      <c r="F561" s="26">
        <v>0</v>
      </c>
      <c r="G561" s="23">
        <v>0</v>
      </c>
      <c r="H561" s="3">
        <v>515.1</v>
      </c>
      <c r="I561" s="3">
        <v>2472480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</row>
    <row r="562" spans="1:19" s="44" customFormat="1" ht="40.15" customHeight="1" x14ac:dyDescent="0.25">
      <c r="A562" s="69" t="s">
        <v>414</v>
      </c>
      <c r="B562" s="69"/>
      <c r="C562" s="56"/>
      <c r="D562" s="6">
        <f>SUM(D563:D569)</f>
        <v>85074810.269999996</v>
      </c>
      <c r="E562" s="6">
        <f t="shared" ref="E562:S562" si="113">SUM(E563:E569)</f>
        <v>43061071.769999996</v>
      </c>
      <c r="F562" s="62">
        <f t="shared" si="113"/>
        <v>0</v>
      </c>
      <c r="G562" s="6">
        <f t="shared" si="113"/>
        <v>0</v>
      </c>
      <c r="H562" s="6">
        <f t="shared" si="113"/>
        <v>6803.3</v>
      </c>
      <c r="I562" s="6">
        <f t="shared" si="113"/>
        <v>21733480</v>
      </c>
      <c r="J562" s="6">
        <f t="shared" si="113"/>
        <v>0</v>
      </c>
      <c r="K562" s="6">
        <f t="shared" si="113"/>
        <v>0</v>
      </c>
      <c r="L562" s="6">
        <f t="shared" si="113"/>
        <v>7247.7</v>
      </c>
      <c r="M562" s="6">
        <f t="shared" si="113"/>
        <v>18880258.5</v>
      </c>
      <c r="N562" s="6">
        <f t="shared" si="113"/>
        <v>0</v>
      </c>
      <c r="O562" s="6">
        <f t="shared" si="113"/>
        <v>0</v>
      </c>
      <c r="P562" s="6">
        <f t="shared" si="113"/>
        <v>0</v>
      </c>
      <c r="Q562" s="6">
        <f t="shared" si="113"/>
        <v>0</v>
      </c>
      <c r="R562" s="6">
        <f t="shared" si="113"/>
        <v>0</v>
      </c>
      <c r="S562" s="6">
        <f t="shared" si="113"/>
        <v>1400000</v>
      </c>
    </row>
    <row r="563" spans="1:19" ht="19.899999999999999" customHeight="1" x14ac:dyDescent="0.25">
      <c r="A563" s="66" t="s">
        <v>592</v>
      </c>
      <c r="B563" s="57" t="s">
        <v>881</v>
      </c>
      <c r="C563" s="1">
        <v>2019</v>
      </c>
      <c r="D563" s="2">
        <f>SUM(E563,G563,I563,K563,M563,O563,P563,Q563,R563,S563)</f>
        <v>795000</v>
      </c>
      <c r="E563" s="3">
        <v>0</v>
      </c>
      <c r="F563" s="26">
        <v>0</v>
      </c>
      <c r="G563" s="3">
        <v>0</v>
      </c>
      <c r="H563" s="3">
        <v>226</v>
      </c>
      <c r="I563" s="10">
        <v>295000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500000</v>
      </c>
    </row>
    <row r="564" spans="1:19" ht="19.899999999999999" customHeight="1" x14ac:dyDescent="0.25">
      <c r="A564" s="66" t="s">
        <v>593</v>
      </c>
      <c r="B564" s="57" t="s">
        <v>964</v>
      </c>
      <c r="C564" s="1"/>
      <c r="D564" s="2">
        <f t="shared" ref="D564:D569" si="114">SUM(E564,G564,I564,K564,M564,O564,P564,Q564,R564,S564)</f>
        <v>12034240.6</v>
      </c>
      <c r="E564" s="3">
        <v>5090147.0999999996</v>
      </c>
      <c r="F564" s="26">
        <v>0</v>
      </c>
      <c r="G564" s="3">
        <v>0</v>
      </c>
      <c r="H564" s="3">
        <v>948.1</v>
      </c>
      <c r="I564" s="10">
        <v>4550880</v>
      </c>
      <c r="J564" s="3">
        <v>0</v>
      </c>
      <c r="K564" s="3">
        <v>0</v>
      </c>
      <c r="L564" s="3">
        <v>918.7</v>
      </c>
      <c r="M564" s="3">
        <v>2393213.5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</row>
    <row r="565" spans="1:19" ht="19.899999999999999" customHeight="1" x14ac:dyDescent="0.25">
      <c r="A565" s="66" t="s">
        <v>1280</v>
      </c>
      <c r="B565" s="57" t="s">
        <v>1281</v>
      </c>
      <c r="C565" s="1"/>
      <c r="D565" s="2">
        <f t="shared" si="114"/>
        <v>4896900</v>
      </c>
      <c r="E565" s="3">
        <v>0</v>
      </c>
      <c r="F565" s="26">
        <v>0</v>
      </c>
      <c r="G565" s="3">
        <v>0</v>
      </c>
      <c r="H565" s="3">
        <v>1632.3</v>
      </c>
      <c r="I565" s="10">
        <v>4896900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</row>
    <row r="566" spans="1:19" ht="19.899999999999999" customHeight="1" x14ac:dyDescent="0.25">
      <c r="A566" s="66" t="s">
        <v>594</v>
      </c>
      <c r="B566" s="57" t="s">
        <v>759</v>
      </c>
      <c r="C566" s="1"/>
      <c r="D566" s="2">
        <f t="shared" si="114"/>
        <v>7378830.9000000004</v>
      </c>
      <c r="E566" s="3">
        <v>7078830.9000000004</v>
      </c>
      <c r="F566" s="26">
        <v>0</v>
      </c>
      <c r="G566" s="3">
        <v>0</v>
      </c>
      <c r="H566" s="3">
        <v>0</v>
      </c>
      <c r="I566" s="10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300000</v>
      </c>
    </row>
    <row r="567" spans="1:19" ht="19.899999999999999" customHeight="1" x14ac:dyDescent="0.25">
      <c r="A567" s="66" t="s">
        <v>914</v>
      </c>
      <c r="B567" s="57" t="s">
        <v>1356</v>
      </c>
      <c r="C567" s="1"/>
      <c r="D567" s="2">
        <f t="shared" si="114"/>
        <v>27975913.579999998</v>
      </c>
      <c r="E567" s="3">
        <v>15422468.58</v>
      </c>
      <c r="F567" s="26">
        <v>0</v>
      </c>
      <c r="G567" s="3">
        <v>0</v>
      </c>
      <c r="H567" s="3">
        <v>1350.1</v>
      </c>
      <c r="I567" s="10">
        <v>4050300</v>
      </c>
      <c r="J567" s="3">
        <v>0</v>
      </c>
      <c r="K567" s="3">
        <v>0</v>
      </c>
      <c r="L567" s="3">
        <v>3149</v>
      </c>
      <c r="M567" s="3">
        <v>8203145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300000</v>
      </c>
    </row>
    <row r="568" spans="1:19" ht="19.899999999999999" customHeight="1" x14ac:dyDescent="0.25">
      <c r="A568" s="66" t="s">
        <v>595</v>
      </c>
      <c r="B568" s="57" t="s">
        <v>1349</v>
      </c>
      <c r="C568" s="1"/>
      <c r="D568" s="2">
        <f t="shared" si="114"/>
        <v>29264825.189999998</v>
      </c>
      <c r="E568" s="3">
        <v>15469625.189999999</v>
      </c>
      <c r="F568" s="26">
        <v>0</v>
      </c>
      <c r="G568" s="3">
        <v>0</v>
      </c>
      <c r="H568" s="3">
        <v>1737.1</v>
      </c>
      <c r="I568" s="10">
        <v>5211300</v>
      </c>
      <c r="J568" s="3">
        <v>0</v>
      </c>
      <c r="K568" s="3">
        <v>0</v>
      </c>
      <c r="L568" s="3">
        <v>3180</v>
      </c>
      <c r="M568" s="3">
        <v>8283900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300000</v>
      </c>
    </row>
    <row r="569" spans="1:19" ht="19.899999999999999" customHeight="1" x14ac:dyDescent="0.25">
      <c r="A569" s="66" t="s">
        <v>596</v>
      </c>
      <c r="B569" s="57" t="s">
        <v>1438</v>
      </c>
      <c r="C569" s="1"/>
      <c r="D569" s="2">
        <f t="shared" si="114"/>
        <v>2729100</v>
      </c>
      <c r="E569" s="3">
        <v>0</v>
      </c>
      <c r="F569" s="26">
        <v>0</v>
      </c>
      <c r="G569" s="3">
        <v>0</v>
      </c>
      <c r="H569" s="3">
        <v>909.7</v>
      </c>
      <c r="I569" s="10">
        <v>2729100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</row>
    <row r="570" spans="1:19" ht="37.5" customHeight="1" x14ac:dyDescent="0.25">
      <c r="A570" s="69" t="s">
        <v>1423</v>
      </c>
      <c r="B570" s="69"/>
      <c r="C570" s="1"/>
      <c r="D570" s="2">
        <f>SUM(D571)</f>
        <v>2215800</v>
      </c>
      <c r="E570" s="2">
        <f>SUM(E571)</f>
        <v>0</v>
      </c>
      <c r="F570" s="2">
        <f t="shared" ref="F570:S570" si="115">SUM(F571)</f>
        <v>0</v>
      </c>
      <c r="G570" s="2">
        <f t="shared" si="115"/>
        <v>0</v>
      </c>
      <c r="H570" s="2">
        <f t="shared" si="115"/>
        <v>738.6</v>
      </c>
      <c r="I570" s="2">
        <f t="shared" si="115"/>
        <v>2215800</v>
      </c>
      <c r="J570" s="2">
        <f t="shared" si="115"/>
        <v>0</v>
      </c>
      <c r="K570" s="2">
        <f t="shared" si="115"/>
        <v>0</v>
      </c>
      <c r="L570" s="2">
        <f t="shared" si="115"/>
        <v>0</v>
      </c>
      <c r="M570" s="2">
        <f t="shared" si="115"/>
        <v>0</v>
      </c>
      <c r="N570" s="2">
        <f t="shared" si="115"/>
        <v>0</v>
      </c>
      <c r="O570" s="2">
        <f t="shared" si="115"/>
        <v>0</v>
      </c>
      <c r="P570" s="2">
        <f t="shared" si="115"/>
        <v>0</v>
      </c>
      <c r="Q570" s="2">
        <f t="shared" si="115"/>
        <v>0</v>
      </c>
      <c r="R570" s="2">
        <f t="shared" si="115"/>
        <v>0</v>
      </c>
      <c r="S570" s="2">
        <f t="shared" si="115"/>
        <v>0</v>
      </c>
    </row>
    <row r="571" spans="1:19" ht="19.899999999999999" customHeight="1" x14ac:dyDescent="0.25">
      <c r="A571" s="66" t="s">
        <v>597</v>
      </c>
      <c r="B571" s="57" t="s">
        <v>1424</v>
      </c>
      <c r="C571" s="1"/>
      <c r="D571" s="2">
        <f>E571+G571+I571+K571+M571+O571+P571+Q571+R571+S571</f>
        <v>2215800</v>
      </c>
      <c r="E571" s="3">
        <v>0</v>
      </c>
      <c r="F571" s="26">
        <v>0</v>
      </c>
      <c r="G571" s="3">
        <v>0</v>
      </c>
      <c r="H571" s="3">
        <v>738.6</v>
      </c>
      <c r="I571" s="10">
        <v>2215800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</row>
    <row r="572" spans="1:19" ht="36" customHeight="1" x14ac:dyDescent="0.25">
      <c r="A572" s="69" t="s">
        <v>1421</v>
      </c>
      <c r="B572" s="69"/>
      <c r="C572" s="1"/>
      <c r="D572" s="2">
        <f>SUM(D573)</f>
        <v>2907582</v>
      </c>
      <c r="E572" s="2">
        <f t="shared" ref="E572:S572" si="116">SUM(E573)</f>
        <v>500000</v>
      </c>
      <c r="F572" s="54">
        <f t="shared" si="116"/>
        <v>0</v>
      </c>
      <c r="G572" s="2">
        <f t="shared" si="116"/>
        <v>0</v>
      </c>
      <c r="H572" s="2">
        <f t="shared" si="116"/>
        <v>310</v>
      </c>
      <c r="I572" s="2">
        <f t="shared" si="116"/>
        <v>1200000</v>
      </c>
      <c r="J572" s="2">
        <f t="shared" si="116"/>
        <v>0</v>
      </c>
      <c r="K572" s="2">
        <f t="shared" si="116"/>
        <v>0</v>
      </c>
      <c r="L572" s="2">
        <f t="shared" si="116"/>
        <v>348.4</v>
      </c>
      <c r="M572" s="2">
        <f t="shared" si="116"/>
        <v>907582</v>
      </c>
      <c r="N572" s="2">
        <f t="shared" si="116"/>
        <v>0</v>
      </c>
      <c r="O572" s="2">
        <f t="shared" si="116"/>
        <v>0</v>
      </c>
      <c r="P572" s="2">
        <f t="shared" si="116"/>
        <v>0</v>
      </c>
      <c r="Q572" s="2">
        <f t="shared" si="116"/>
        <v>0</v>
      </c>
      <c r="R572" s="2">
        <f t="shared" si="116"/>
        <v>0</v>
      </c>
      <c r="S572" s="2">
        <f t="shared" si="116"/>
        <v>300000</v>
      </c>
    </row>
    <row r="573" spans="1:19" ht="19.899999999999999" customHeight="1" x14ac:dyDescent="0.25">
      <c r="A573" s="66" t="s">
        <v>598</v>
      </c>
      <c r="B573" s="57" t="s">
        <v>1422</v>
      </c>
      <c r="C573" s="1"/>
      <c r="D573" s="2">
        <f>E573+G573+I573+K573+M573+O573+P573+Q573+R573+S573</f>
        <v>2907582</v>
      </c>
      <c r="E573" s="3">
        <v>500000</v>
      </c>
      <c r="F573" s="26">
        <v>0</v>
      </c>
      <c r="G573" s="3">
        <v>0</v>
      </c>
      <c r="H573" s="3">
        <v>310</v>
      </c>
      <c r="I573" s="10">
        <v>1200000</v>
      </c>
      <c r="J573" s="3">
        <v>0</v>
      </c>
      <c r="K573" s="3">
        <v>0</v>
      </c>
      <c r="L573" s="3">
        <v>348.4</v>
      </c>
      <c r="M573" s="3">
        <v>907582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300000</v>
      </c>
    </row>
    <row r="574" spans="1:19" ht="35.25" customHeight="1" x14ac:dyDescent="0.25">
      <c r="A574" s="69" t="s">
        <v>971</v>
      </c>
      <c r="B574" s="69"/>
      <c r="C574" s="1"/>
      <c r="D574" s="2">
        <f>SUM(D575)</f>
        <v>1542115.8</v>
      </c>
      <c r="E574" s="2">
        <f t="shared" ref="E574:S574" si="117">SUM(E575)</f>
        <v>1542115.8</v>
      </c>
      <c r="F574" s="28">
        <f t="shared" si="117"/>
        <v>0</v>
      </c>
      <c r="G574" s="2">
        <f t="shared" si="117"/>
        <v>0</v>
      </c>
      <c r="H574" s="2">
        <f t="shared" si="117"/>
        <v>0</v>
      </c>
      <c r="I574" s="2">
        <f t="shared" si="117"/>
        <v>0</v>
      </c>
      <c r="J574" s="2">
        <f t="shared" si="117"/>
        <v>0</v>
      </c>
      <c r="K574" s="2">
        <f t="shared" si="117"/>
        <v>0</v>
      </c>
      <c r="L574" s="2">
        <f t="shared" si="117"/>
        <v>0</v>
      </c>
      <c r="M574" s="2">
        <f t="shared" si="117"/>
        <v>0</v>
      </c>
      <c r="N574" s="2">
        <f t="shared" si="117"/>
        <v>0</v>
      </c>
      <c r="O574" s="2">
        <f t="shared" si="117"/>
        <v>0</v>
      </c>
      <c r="P574" s="2">
        <f t="shared" si="117"/>
        <v>0</v>
      </c>
      <c r="Q574" s="2">
        <f t="shared" si="117"/>
        <v>0</v>
      </c>
      <c r="R574" s="2">
        <f t="shared" si="117"/>
        <v>0</v>
      </c>
      <c r="S574" s="2">
        <f t="shared" si="117"/>
        <v>0</v>
      </c>
    </row>
    <row r="575" spans="1:19" ht="18.75" customHeight="1" x14ac:dyDescent="0.25">
      <c r="A575" s="66" t="s">
        <v>679</v>
      </c>
      <c r="B575" s="57" t="s">
        <v>948</v>
      </c>
      <c r="C575" s="1"/>
      <c r="D575" s="2">
        <f>E575+G575+I575+K575+M575+O575+P575+Q575+R575+S575</f>
        <v>1542115.8</v>
      </c>
      <c r="E575" s="3">
        <v>1542115.8</v>
      </c>
      <c r="F575" s="26">
        <v>0</v>
      </c>
      <c r="G575" s="3">
        <v>0</v>
      </c>
      <c r="H575" s="3">
        <v>0</v>
      </c>
      <c r="I575" s="10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</row>
    <row r="576" spans="1:19" ht="39.950000000000003" customHeight="1" x14ac:dyDescent="0.25">
      <c r="A576" s="69" t="s">
        <v>415</v>
      </c>
      <c r="B576" s="69"/>
      <c r="C576" s="1"/>
      <c r="D576" s="2">
        <f>SUM(D577:D579)</f>
        <v>12856416</v>
      </c>
      <c r="E576" s="2">
        <f t="shared" ref="E576:S576" si="118">SUM(E577:E579)</f>
        <v>0</v>
      </c>
      <c r="F576" s="2">
        <f t="shared" si="118"/>
        <v>0</v>
      </c>
      <c r="G576" s="2">
        <f t="shared" si="118"/>
        <v>0</v>
      </c>
      <c r="H576" s="2">
        <f t="shared" si="118"/>
        <v>2947.0699999999997</v>
      </c>
      <c r="I576" s="2">
        <f t="shared" si="118"/>
        <v>12856416</v>
      </c>
      <c r="J576" s="2">
        <f t="shared" si="118"/>
        <v>0</v>
      </c>
      <c r="K576" s="2">
        <f t="shared" si="118"/>
        <v>0</v>
      </c>
      <c r="L576" s="2">
        <f t="shared" si="118"/>
        <v>0</v>
      </c>
      <c r="M576" s="2">
        <f t="shared" si="118"/>
        <v>0</v>
      </c>
      <c r="N576" s="2">
        <f t="shared" si="118"/>
        <v>0</v>
      </c>
      <c r="O576" s="2">
        <f t="shared" si="118"/>
        <v>0</v>
      </c>
      <c r="P576" s="2">
        <f t="shared" si="118"/>
        <v>0</v>
      </c>
      <c r="Q576" s="2">
        <f t="shared" si="118"/>
        <v>0</v>
      </c>
      <c r="R576" s="2">
        <f t="shared" si="118"/>
        <v>0</v>
      </c>
      <c r="S576" s="2">
        <f t="shared" si="118"/>
        <v>0</v>
      </c>
    </row>
    <row r="577" spans="1:189" ht="18.95" customHeight="1" x14ac:dyDescent="0.25">
      <c r="A577" s="66" t="s">
        <v>680</v>
      </c>
      <c r="B577" s="57" t="s">
        <v>1429</v>
      </c>
      <c r="C577" s="1"/>
      <c r="D577" s="2">
        <f t="shared" ref="D577:D579" si="119">SUM(E577,G577,I577,K577,M577,O577,P577,Q577,R577,S577)</f>
        <v>2149200</v>
      </c>
      <c r="E577" s="3">
        <v>0</v>
      </c>
      <c r="F577" s="26">
        <v>0</v>
      </c>
      <c r="G577" s="3">
        <v>0</v>
      </c>
      <c r="H577" s="3">
        <v>716.4</v>
      </c>
      <c r="I577" s="3">
        <v>2149200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</row>
    <row r="578" spans="1:189" ht="18.95" customHeight="1" x14ac:dyDescent="0.25">
      <c r="A578" s="66" t="s">
        <v>681</v>
      </c>
      <c r="B578" s="57" t="s">
        <v>1373</v>
      </c>
      <c r="C578" s="1"/>
      <c r="D578" s="2">
        <f t="shared" si="119"/>
        <v>5343936</v>
      </c>
      <c r="E578" s="3">
        <v>0</v>
      </c>
      <c r="F578" s="26">
        <v>0</v>
      </c>
      <c r="G578" s="3">
        <v>0</v>
      </c>
      <c r="H578" s="3">
        <v>1113.32</v>
      </c>
      <c r="I578" s="10">
        <v>5343936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</row>
    <row r="579" spans="1:189" ht="18.95" customHeight="1" x14ac:dyDescent="0.25">
      <c r="A579" s="66" t="s">
        <v>682</v>
      </c>
      <c r="B579" s="57" t="s">
        <v>1374</v>
      </c>
      <c r="C579" s="1"/>
      <c r="D579" s="2">
        <f t="shared" si="119"/>
        <v>5363280</v>
      </c>
      <c r="E579" s="3">
        <v>0</v>
      </c>
      <c r="F579" s="26">
        <v>0</v>
      </c>
      <c r="G579" s="3">
        <v>0</v>
      </c>
      <c r="H579" s="3">
        <v>1117.3499999999999</v>
      </c>
      <c r="I579" s="10">
        <v>5363280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</row>
    <row r="580" spans="1:189" ht="39.950000000000003" customHeight="1" x14ac:dyDescent="0.25">
      <c r="A580" s="69" t="s">
        <v>1369</v>
      </c>
      <c r="B580" s="69"/>
      <c r="C580" s="1"/>
      <c r="D580" s="2">
        <f>SUM(D581)</f>
        <v>1703850</v>
      </c>
      <c r="E580" s="2">
        <f t="shared" ref="E580:S580" si="120">SUM(E581)</f>
        <v>0</v>
      </c>
      <c r="F580" s="28">
        <f t="shared" si="120"/>
        <v>0</v>
      </c>
      <c r="G580" s="2">
        <f t="shared" si="120"/>
        <v>0</v>
      </c>
      <c r="H580" s="2">
        <f t="shared" si="120"/>
        <v>0</v>
      </c>
      <c r="I580" s="2">
        <f t="shared" si="120"/>
        <v>0</v>
      </c>
      <c r="J580" s="2">
        <f t="shared" si="120"/>
        <v>370</v>
      </c>
      <c r="K580" s="2">
        <f t="shared" si="120"/>
        <v>963850</v>
      </c>
      <c r="L580" s="2">
        <f t="shared" si="120"/>
        <v>0</v>
      </c>
      <c r="M580" s="2">
        <f t="shared" si="120"/>
        <v>0</v>
      </c>
      <c r="N580" s="2">
        <f t="shared" si="120"/>
        <v>0</v>
      </c>
      <c r="O580" s="2">
        <f t="shared" si="120"/>
        <v>0</v>
      </c>
      <c r="P580" s="2">
        <f t="shared" si="120"/>
        <v>740000</v>
      </c>
      <c r="Q580" s="2">
        <f t="shared" si="120"/>
        <v>0</v>
      </c>
      <c r="R580" s="2">
        <f t="shared" si="120"/>
        <v>0</v>
      </c>
      <c r="S580" s="2">
        <f t="shared" si="120"/>
        <v>0</v>
      </c>
    </row>
    <row r="581" spans="1:189" ht="18.75" customHeight="1" x14ac:dyDescent="0.25">
      <c r="A581" s="66" t="s">
        <v>683</v>
      </c>
      <c r="B581" s="57" t="s">
        <v>1370</v>
      </c>
      <c r="C581" s="1"/>
      <c r="D581" s="2">
        <f t="shared" ref="D581" si="121">SUM(E581,G581,I581,K581,M581,O581,P581,Q581,R581,S581)</f>
        <v>1703850</v>
      </c>
      <c r="E581" s="3">
        <v>0</v>
      </c>
      <c r="F581" s="26">
        <v>0</v>
      </c>
      <c r="G581" s="3">
        <v>0</v>
      </c>
      <c r="H581" s="3">
        <v>0</v>
      </c>
      <c r="I581" s="10">
        <v>0</v>
      </c>
      <c r="J581" s="3">
        <v>370</v>
      </c>
      <c r="K581" s="3">
        <v>963850</v>
      </c>
      <c r="L581" s="3">
        <v>0</v>
      </c>
      <c r="M581" s="3">
        <v>0</v>
      </c>
      <c r="N581" s="3">
        <v>0</v>
      </c>
      <c r="O581" s="3">
        <v>0</v>
      </c>
      <c r="P581" s="3">
        <v>740000</v>
      </c>
      <c r="Q581" s="3">
        <v>0</v>
      </c>
      <c r="R581" s="3">
        <v>0</v>
      </c>
      <c r="S581" s="3">
        <v>0</v>
      </c>
    </row>
    <row r="582" spans="1:189" ht="40.15" customHeight="1" x14ac:dyDescent="0.25">
      <c r="A582" s="69" t="s">
        <v>438</v>
      </c>
      <c r="B582" s="69"/>
      <c r="C582" s="56"/>
      <c r="D582" s="6">
        <f>SUM(D583:D584)</f>
        <v>17855000</v>
      </c>
      <c r="E582" s="6">
        <f t="shared" ref="E582:S582" si="122">SUM(E583:E584)</f>
        <v>0</v>
      </c>
      <c r="F582" s="33">
        <f t="shared" si="122"/>
        <v>6</v>
      </c>
      <c r="G582" s="6">
        <f t="shared" si="122"/>
        <v>16000000</v>
      </c>
      <c r="H582" s="6">
        <f t="shared" si="122"/>
        <v>0</v>
      </c>
      <c r="I582" s="6">
        <f t="shared" si="122"/>
        <v>0</v>
      </c>
      <c r="J582" s="6">
        <f t="shared" si="122"/>
        <v>0</v>
      </c>
      <c r="K582" s="6">
        <f t="shared" si="122"/>
        <v>0</v>
      </c>
      <c r="L582" s="6">
        <f t="shared" si="122"/>
        <v>0</v>
      </c>
      <c r="M582" s="6">
        <f t="shared" si="122"/>
        <v>0</v>
      </c>
      <c r="N582" s="6">
        <f t="shared" si="122"/>
        <v>0</v>
      </c>
      <c r="O582" s="6">
        <f t="shared" si="122"/>
        <v>0</v>
      </c>
      <c r="P582" s="6">
        <f t="shared" si="122"/>
        <v>0</v>
      </c>
      <c r="Q582" s="6">
        <f t="shared" si="122"/>
        <v>0</v>
      </c>
      <c r="R582" s="6">
        <f t="shared" si="122"/>
        <v>1400000</v>
      </c>
      <c r="S582" s="6">
        <f t="shared" si="122"/>
        <v>455000</v>
      </c>
    </row>
    <row r="583" spans="1:189" ht="19.899999999999999" customHeight="1" x14ac:dyDescent="0.25">
      <c r="A583" s="66" t="s">
        <v>684</v>
      </c>
      <c r="B583" s="9" t="s">
        <v>815</v>
      </c>
      <c r="C583" s="1">
        <v>2019</v>
      </c>
      <c r="D583" s="2">
        <f>SUM(E583,G583,I583,K583,M583,O583,P583,Q583,R583,S583)</f>
        <v>6485000</v>
      </c>
      <c r="E583" s="3">
        <v>0</v>
      </c>
      <c r="F583" s="27">
        <v>2</v>
      </c>
      <c r="G583" s="22">
        <v>5600000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700000</v>
      </c>
      <c r="S583" s="7">
        <v>185000</v>
      </c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</row>
    <row r="584" spans="1:189" ht="19.899999999999999" customHeight="1" x14ac:dyDescent="0.25">
      <c r="A584" s="66" t="s">
        <v>685</v>
      </c>
      <c r="B584" s="9" t="s">
        <v>818</v>
      </c>
      <c r="C584" s="1">
        <v>2019</v>
      </c>
      <c r="D584" s="2">
        <f>SUM(E584,G584,I584,K584,M584,O584,P584,Q584,R584,S584)</f>
        <v>11370000</v>
      </c>
      <c r="E584" s="3">
        <v>0</v>
      </c>
      <c r="F584" s="26">
        <v>4</v>
      </c>
      <c r="G584" s="22">
        <v>10400000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700000</v>
      </c>
      <c r="S584" s="7">
        <v>270000</v>
      </c>
    </row>
    <row r="585" spans="1:189" ht="39.950000000000003" customHeight="1" x14ac:dyDescent="0.25">
      <c r="A585" s="69" t="s">
        <v>396</v>
      </c>
      <c r="B585" s="69"/>
      <c r="C585" s="1"/>
      <c r="D585" s="2">
        <f>SUM(D586:D587)</f>
        <v>14365114.800000001</v>
      </c>
      <c r="E585" s="2">
        <f t="shared" ref="E585:S585" si="123">SUM(E586:E587)</f>
        <v>7942114.7999999998</v>
      </c>
      <c r="F585" s="2">
        <f t="shared" si="123"/>
        <v>0</v>
      </c>
      <c r="G585" s="2">
        <f t="shared" si="123"/>
        <v>0</v>
      </c>
      <c r="H585" s="2">
        <f t="shared" si="123"/>
        <v>2141</v>
      </c>
      <c r="I585" s="2">
        <f t="shared" si="123"/>
        <v>6423000</v>
      </c>
      <c r="J585" s="2">
        <f t="shared" si="123"/>
        <v>0</v>
      </c>
      <c r="K585" s="2">
        <f t="shared" si="123"/>
        <v>0</v>
      </c>
      <c r="L585" s="2">
        <f t="shared" si="123"/>
        <v>0</v>
      </c>
      <c r="M585" s="2">
        <f t="shared" si="123"/>
        <v>0</v>
      </c>
      <c r="N585" s="2">
        <f t="shared" si="123"/>
        <v>0</v>
      </c>
      <c r="O585" s="2">
        <f t="shared" si="123"/>
        <v>0</v>
      </c>
      <c r="P585" s="2">
        <f t="shared" si="123"/>
        <v>0</v>
      </c>
      <c r="Q585" s="2">
        <f t="shared" si="123"/>
        <v>0</v>
      </c>
      <c r="R585" s="2">
        <f t="shared" si="123"/>
        <v>0</v>
      </c>
      <c r="S585" s="2">
        <f t="shared" si="123"/>
        <v>0</v>
      </c>
    </row>
    <row r="586" spans="1:189" ht="19.899999999999999" customHeight="1" x14ac:dyDescent="0.25">
      <c r="A586" s="66" t="s">
        <v>686</v>
      </c>
      <c r="B586" s="57" t="s">
        <v>1417</v>
      </c>
      <c r="C586" s="1"/>
      <c r="D586" s="2">
        <f t="shared" ref="D586:D587" si="124">SUM(E586,G586,I586,K586,M586,O586,P586,Q586,R586,S586)</f>
        <v>4113000</v>
      </c>
      <c r="E586" s="3">
        <v>0</v>
      </c>
      <c r="F586" s="26">
        <v>0</v>
      </c>
      <c r="G586" s="22">
        <v>0</v>
      </c>
      <c r="H586" s="3">
        <v>1371</v>
      </c>
      <c r="I586" s="3">
        <v>4113000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7">
        <v>0</v>
      </c>
    </row>
    <row r="587" spans="1:189" ht="19.899999999999999" customHeight="1" x14ac:dyDescent="0.25">
      <c r="A587" s="66" t="s">
        <v>687</v>
      </c>
      <c r="B587" s="57" t="s">
        <v>1418</v>
      </c>
      <c r="C587" s="1"/>
      <c r="D587" s="2">
        <f t="shared" si="124"/>
        <v>10252114.800000001</v>
      </c>
      <c r="E587" s="3">
        <v>7942114.7999999998</v>
      </c>
      <c r="F587" s="26">
        <v>0</v>
      </c>
      <c r="G587" s="22">
        <v>0</v>
      </c>
      <c r="H587" s="3">
        <v>770</v>
      </c>
      <c r="I587" s="3">
        <v>2310000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7">
        <v>0</v>
      </c>
    </row>
    <row r="588" spans="1:189" ht="40.15" customHeight="1" x14ac:dyDescent="0.25">
      <c r="A588" s="69" t="s">
        <v>439</v>
      </c>
      <c r="B588" s="69"/>
      <c r="C588" s="56"/>
      <c r="D588" s="6">
        <f>SUM(D589)</f>
        <v>750900</v>
      </c>
      <c r="E588" s="6">
        <f t="shared" ref="E588:S588" si="125">SUM(E589)</f>
        <v>0</v>
      </c>
      <c r="F588" s="33">
        <f t="shared" si="125"/>
        <v>0</v>
      </c>
      <c r="G588" s="6">
        <f t="shared" si="125"/>
        <v>0</v>
      </c>
      <c r="H588" s="6">
        <f t="shared" si="125"/>
        <v>250.3</v>
      </c>
      <c r="I588" s="6">
        <f t="shared" si="125"/>
        <v>750900</v>
      </c>
      <c r="J588" s="6">
        <f t="shared" si="125"/>
        <v>0</v>
      </c>
      <c r="K588" s="6">
        <f t="shared" si="125"/>
        <v>0</v>
      </c>
      <c r="L588" s="6">
        <f t="shared" si="125"/>
        <v>0</v>
      </c>
      <c r="M588" s="6">
        <f t="shared" si="125"/>
        <v>0</v>
      </c>
      <c r="N588" s="6">
        <f t="shared" si="125"/>
        <v>0</v>
      </c>
      <c r="O588" s="6">
        <f t="shared" si="125"/>
        <v>0</v>
      </c>
      <c r="P588" s="6">
        <f t="shared" si="125"/>
        <v>0</v>
      </c>
      <c r="Q588" s="6">
        <f t="shared" si="125"/>
        <v>0</v>
      </c>
      <c r="R588" s="6">
        <f t="shared" si="125"/>
        <v>0</v>
      </c>
      <c r="S588" s="6">
        <f t="shared" si="125"/>
        <v>0</v>
      </c>
    </row>
    <row r="589" spans="1:189" ht="19.899999999999999" customHeight="1" x14ac:dyDescent="0.25">
      <c r="A589" s="66" t="s">
        <v>688</v>
      </c>
      <c r="B589" s="57" t="s">
        <v>7</v>
      </c>
      <c r="C589" s="1">
        <v>2019</v>
      </c>
      <c r="D589" s="2">
        <f>SUM(E589,G589,I589,K589,M589,O589,P589,Q589,R589,S589)</f>
        <v>750900</v>
      </c>
      <c r="E589" s="3">
        <v>0</v>
      </c>
      <c r="F589" s="26">
        <v>0</v>
      </c>
      <c r="G589" s="3">
        <v>0</v>
      </c>
      <c r="H589" s="3">
        <v>250.3</v>
      </c>
      <c r="I589" s="7">
        <v>750900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</row>
    <row r="590" spans="1:189" ht="36.75" customHeight="1" x14ac:dyDescent="0.25">
      <c r="A590" s="69" t="s">
        <v>441</v>
      </c>
      <c r="B590" s="69"/>
      <c r="C590" s="56"/>
      <c r="D590" s="6">
        <f>SUM(D591)</f>
        <v>2811110.4</v>
      </c>
      <c r="E590" s="6">
        <f t="shared" ref="E590:S590" si="126">SUM(E591)</f>
        <v>0</v>
      </c>
      <c r="F590" s="33">
        <f t="shared" si="126"/>
        <v>0</v>
      </c>
      <c r="G590" s="6">
        <f t="shared" si="126"/>
        <v>0</v>
      </c>
      <c r="H590" s="6">
        <f t="shared" si="126"/>
        <v>896.4</v>
      </c>
      <c r="I590" s="6">
        <f t="shared" si="126"/>
        <v>2811110.4</v>
      </c>
      <c r="J590" s="6">
        <f t="shared" si="126"/>
        <v>0</v>
      </c>
      <c r="K590" s="6">
        <f t="shared" si="126"/>
        <v>0</v>
      </c>
      <c r="L590" s="6">
        <f t="shared" si="126"/>
        <v>0</v>
      </c>
      <c r="M590" s="6">
        <f t="shared" si="126"/>
        <v>0</v>
      </c>
      <c r="N590" s="6">
        <f t="shared" si="126"/>
        <v>0</v>
      </c>
      <c r="O590" s="6">
        <f t="shared" si="126"/>
        <v>0</v>
      </c>
      <c r="P590" s="6">
        <f t="shared" si="126"/>
        <v>0</v>
      </c>
      <c r="Q590" s="6">
        <f t="shared" si="126"/>
        <v>0</v>
      </c>
      <c r="R590" s="6">
        <f t="shared" si="126"/>
        <v>0</v>
      </c>
      <c r="S590" s="6">
        <f t="shared" si="126"/>
        <v>0</v>
      </c>
    </row>
    <row r="591" spans="1:189" ht="19.899999999999999" customHeight="1" x14ac:dyDescent="0.25">
      <c r="A591" s="16" t="s">
        <v>689</v>
      </c>
      <c r="B591" s="57" t="s">
        <v>10</v>
      </c>
      <c r="C591" s="1">
        <v>2019</v>
      </c>
      <c r="D591" s="2">
        <f>SUM(E591,G591,I591,K591,M591,O591,P591,Q591,R591,S591)</f>
        <v>2811110.4</v>
      </c>
      <c r="E591" s="3">
        <v>0</v>
      </c>
      <c r="F591" s="26">
        <v>0</v>
      </c>
      <c r="G591" s="3">
        <v>0</v>
      </c>
      <c r="H591" s="7">
        <v>896.4</v>
      </c>
      <c r="I591" s="7">
        <v>2811110.4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</row>
    <row r="592" spans="1:189" ht="37.5" customHeight="1" x14ac:dyDescent="0.25">
      <c r="A592" s="69" t="s">
        <v>440</v>
      </c>
      <c r="B592" s="69"/>
      <c r="C592" s="56"/>
      <c r="D592" s="6">
        <f>SUM(D593:D594)</f>
        <v>10148516.48</v>
      </c>
      <c r="E592" s="6">
        <f t="shared" ref="E592:S592" si="127">SUM(E593:E594)</f>
        <v>0</v>
      </c>
      <c r="F592" s="33">
        <f t="shared" si="127"/>
        <v>0</v>
      </c>
      <c r="G592" s="6">
        <f t="shared" si="127"/>
        <v>0</v>
      </c>
      <c r="H592" s="6">
        <f t="shared" si="127"/>
        <v>2725.93</v>
      </c>
      <c r="I592" s="6">
        <f t="shared" si="127"/>
        <v>8548516.4800000004</v>
      </c>
      <c r="J592" s="6">
        <f t="shared" si="127"/>
        <v>0</v>
      </c>
      <c r="K592" s="6">
        <f t="shared" si="127"/>
        <v>0</v>
      </c>
      <c r="L592" s="6">
        <f t="shared" si="127"/>
        <v>0</v>
      </c>
      <c r="M592" s="6">
        <f t="shared" si="127"/>
        <v>0</v>
      </c>
      <c r="N592" s="6">
        <f t="shared" si="127"/>
        <v>0</v>
      </c>
      <c r="O592" s="6">
        <f t="shared" si="127"/>
        <v>0</v>
      </c>
      <c r="P592" s="6">
        <f t="shared" si="127"/>
        <v>0</v>
      </c>
      <c r="Q592" s="6">
        <f t="shared" si="127"/>
        <v>0</v>
      </c>
      <c r="R592" s="6">
        <f t="shared" si="127"/>
        <v>1400000</v>
      </c>
      <c r="S592" s="6">
        <f t="shared" si="127"/>
        <v>200000</v>
      </c>
    </row>
    <row r="593" spans="1:19" ht="19.899999999999999" customHeight="1" x14ac:dyDescent="0.25">
      <c r="A593" s="66" t="s">
        <v>899</v>
      </c>
      <c r="B593" s="57" t="s">
        <v>8</v>
      </c>
      <c r="C593" s="1">
        <v>2019</v>
      </c>
      <c r="D593" s="2">
        <f>SUM(E593,G593,I593,K593,M593,O593,P593,Q593,R593,S593)</f>
        <v>6421374.0800000001</v>
      </c>
      <c r="E593" s="3">
        <v>0</v>
      </c>
      <c r="F593" s="26">
        <v>0</v>
      </c>
      <c r="G593" s="3">
        <v>0</v>
      </c>
      <c r="H593" s="7">
        <v>1792.53</v>
      </c>
      <c r="I593" s="7">
        <v>5621374.0800000001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700000</v>
      </c>
      <c r="S593" s="3">
        <v>100000</v>
      </c>
    </row>
    <row r="594" spans="1:19" ht="19.899999999999999" customHeight="1" x14ac:dyDescent="0.25">
      <c r="A594" s="66" t="s">
        <v>690</v>
      </c>
      <c r="B594" s="57" t="s">
        <v>9</v>
      </c>
      <c r="C594" s="1">
        <v>2019</v>
      </c>
      <c r="D594" s="2">
        <f>SUM(E594,G594,I594,K594,M594,O594,P594,Q594,R594,S594)</f>
        <v>3727142.4</v>
      </c>
      <c r="E594" s="3">
        <v>0</v>
      </c>
      <c r="F594" s="26">
        <v>0</v>
      </c>
      <c r="G594" s="3">
        <v>0</v>
      </c>
      <c r="H594" s="7">
        <v>933.4</v>
      </c>
      <c r="I594" s="7">
        <v>2927142.4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700000</v>
      </c>
      <c r="S594" s="3">
        <v>100000</v>
      </c>
    </row>
    <row r="595" spans="1:19" ht="39.950000000000003" customHeight="1" x14ac:dyDescent="0.25">
      <c r="A595" s="86" t="s">
        <v>427</v>
      </c>
      <c r="B595" s="70"/>
      <c r="C595" s="1"/>
      <c r="D595" s="2">
        <f>SUM(D596:D597)</f>
        <v>3122348</v>
      </c>
      <c r="E595" s="2">
        <f t="shared" ref="E595:S595" si="128">SUM(E596:E597)</f>
        <v>0</v>
      </c>
      <c r="F595" s="28">
        <f t="shared" si="128"/>
        <v>0</v>
      </c>
      <c r="G595" s="2">
        <f t="shared" si="128"/>
        <v>0</v>
      </c>
      <c r="H595" s="2">
        <f t="shared" si="128"/>
        <v>521</v>
      </c>
      <c r="I595" s="2">
        <f t="shared" si="128"/>
        <v>979700</v>
      </c>
      <c r="J595" s="2">
        <f t="shared" si="128"/>
        <v>0</v>
      </c>
      <c r="K595" s="2">
        <f t="shared" si="128"/>
        <v>0</v>
      </c>
      <c r="L595" s="2">
        <f t="shared" si="128"/>
        <v>681.6</v>
      </c>
      <c r="M595" s="2">
        <f t="shared" si="128"/>
        <v>1775568</v>
      </c>
      <c r="N595" s="2">
        <f t="shared" si="128"/>
        <v>174.8</v>
      </c>
      <c r="O595" s="2">
        <f t="shared" si="128"/>
        <v>367080</v>
      </c>
      <c r="P595" s="2">
        <f t="shared" si="128"/>
        <v>0</v>
      </c>
      <c r="Q595" s="2">
        <f t="shared" si="128"/>
        <v>0</v>
      </c>
      <c r="R595" s="2">
        <f t="shared" si="128"/>
        <v>0</v>
      </c>
      <c r="S595" s="2">
        <f t="shared" si="128"/>
        <v>0</v>
      </c>
    </row>
    <row r="596" spans="1:19" ht="19.899999999999999" customHeight="1" x14ac:dyDescent="0.25">
      <c r="A596" s="1" t="s">
        <v>691</v>
      </c>
      <c r="B596" s="57" t="s">
        <v>15</v>
      </c>
      <c r="C596" s="1">
        <v>2018</v>
      </c>
      <c r="D596" s="2">
        <f>SUM(E596,G596,I596,K596,M596,O596,P596,Q596,R596,S596)</f>
        <v>1550221</v>
      </c>
      <c r="E596" s="3">
        <v>0</v>
      </c>
      <c r="F596" s="26">
        <v>0</v>
      </c>
      <c r="G596" s="3">
        <v>0</v>
      </c>
      <c r="H596" s="7">
        <v>260</v>
      </c>
      <c r="I596" s="3">
        <v>489216</v>
      </c>
      <c r="J596" s="3">
        <v>0</v>
      </c>
      <c r="K596" s="3">
        <v>0</v>
      </c>
      <c r="L596" s="3">
        <v>337</v>
      </c>
      <c r="M596" s="3">
        <v>877885</v>
      </c>
      <c r="N596" s="3">
        <v>87.2</v>
      </c>
      <c r="O596" s="3">
        <v>183120</v>
      </c>
      <c r="P596" s="3">
        <v>0</v>
      </c>
      <c r="Q596" s="3">
        <v>0</v>
      </c>
      <c r="R596" s="3">
        <v>0</v>
      </c>
      <c r="S596" s="3">
        <v>0</v>
      </c>
    </row>
    <row r="597" spans="1:19" ht="19.899999999999999" customHeight="1" x14ac:dyDescent="0.25">
      <c r="A597" s="1" t="s">
        <v>692</v>
      </c>
      <c r="B597" s="57" t="s">
        <v>16</v>
      </c>
      <c r="C597" s="1">
        <v>2018</v>
      </c>
      <c r="D597" s="2">
        <f>SUM(E597,G597,I597,K597,M597,O597,P597,Q597,R597,S597)</f>
        <v>1572127</v>
      </c>
      <c r="E597" s="3">
        <v>0</v>
      </c>
      <c r="F597" s="26">
        <v>0</v>
      </c>
      <c r="G597" s="3">
        <v>0</v>
      </c>
      <c r="H597" s="3">
        <v>261</v>
      </c>
      <c r="I597" s="3">
        <v>490484</v>
      </c>
      <c r="J597" s="3">
        <v>0</v>
      </c>
      <c r="K597" s="3">
        <v>0</v>
      </c>
      <c r="L597" s="3">
        <v>344.6</v>
      </c>
      <c r="M597" s="3">
        <v>897683</v>
      </c>
      <c r="N597" s="3">
        <v>87.6</v>
      </c>
      <c r="O597" s="3">
        <v>183960</v>
      </c>
      <c r="P597" s="3">
        <v>0</v>
      </c>
      <c r="Q597" s="3">
        <v>0</v>
      </c>
      <c r="R597" s="3">
        <v>0</v>
      </c>
      <c r="S597" s="3">
        <v>0</v>
      </c>
    </row>
    <row r="598" spans="1:19" ht="54.75" customHeight="1" x14ac:dyDescent="0.25">
      <c r="A598" s="69" t="s">
        <v>1367</v>
      </c>
      <c r="B598" s="69"/>
      <c r="C598" s="56"/>
      <c r="D598" s="6">
        <f>SUM(D599)</f>
        <v>1330228.48</v>
      </c>
      <c r="E598" s="6">
        <f t="shared" ref="E598:S598" si="129">SUM(E599)</f>
        <v>0</v>
      </c>
      <c r="F598" s="33">
        <f t="shared" si="129"/>
        <v>0</v>
      </c>
      <c r="G598" s="6">
        <f t="shared" si="129"/>
        <v>0</v>
      </c>
      <c r="H598" s="6">
        <f t="shared" si="129"/>
        <v>424.18</v>
      </c>
      <c r="I598" s="6">
        <f t="shared" si="129"/>
        <v>1330228.48</v>
      </c>
      <c r="J598" s="6">
        <f t="shared" si="129"/>
        <v>0</v>
      </c>
      <c r="K598" s="6">
        <f t="shared" si="129"/>
        <v>0</v>
      </c>
      <c r="L598" s="6">
        <f t="shared" si="129"/>
        <v>0</v>
      </c>
      <c r="M598" s="6">
        <f t="shared" si="129"/>
        <v>0</v>
      </c>
      <c r="N598" s="6">
        <f t="shared" si="129"/>
        <v>0</v>
      </c>
      <c r="O598" s="6">
        <f t="shared" si="129"/>
        <v>0</v>
      </c>
      <c r="P598" s="6">
        <f t="shared" si="129"/>
        <v>0</v>
      </c>
      <c r="Q598" s="6">
        <f t="shared" si="129"/>
        <v>0</v>
      </c>
      <c r="R598" s="6">
        <f t="shared" si="129"/>
        <v>0</v>
      </c>
      <c r="S598" s="6">
        <f t="shared" si="129"/>
        <v>0</v>
      </c>
    </row>
    <row r="599" spans="1:19" ht="32.25" customHeight="1" x14ac:dyDescent="0.25">
      <c r="A599" s="16" t="s">
        <v>693</v>
      </c>
      <c r="B599" s="57" t="s">
        <v>657</v>
      </c>
      <c r="C599" s="1">
        <v>2019</v>
      </c>
      <c r="D599" s="2">
        <f>SUM(E599,G599,I599,K599,M599,O599,P599,Q599,R599,S599)</f>
        <v>1330228.48</v>
      </c>
      <c r="E599" s="3">
        <v>0</v>
      </c>
      <c r="F599" s="26">
        <v>0</v>
      </c>
      <c r="G599" s="3">
        <v>0</v>
      </c>
      <c r="H599" s="3">
        <v>424.18</v>
      </c>
      <c r="I599" s="7">
        <v>1330228.48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</row>
    <row r="600" spans="1:19" ht="40.15" customHeight="1" x14ac:dyDescent="0.25">
      <c r="A600" s="69" t="s">
        <v>443</v>
      </c>
      <c r="B600" s="69"/>
      <c r="C600" s="56"/>
      <c r="D600" s="6">
        <f>SUM(D601)</f>
        <v>1630720</v>
      </c>
      <c r="E600" s="6">
        <f t="shared" ref="E600:S600" si="130">SUM(E601)</f>
        <v>0</v>
      </c>
      <c r="F600" s="33">
        <f t="shared" si="130"/>
        <v>0</v>
      </c>
      <c r="G600" s="6">
        <f t="shared" si="130"/>
        <v>0</v>
      </c>
      <c r="H600" s="6">
        <f t="shared" si="130"/>
        <v>520</v>
      </c>
      <c r="I600" s="6">
        <f t="shared" si="130"/>
        <v>1630720</v>
      </c>
      <c r="J600" s="6">
        <f t="shared" si="130"/>
        <v>0</v>
      </c>
      <c r="K600" s="6">
        <f t="shared" si="130"/>
        <v>0</v>
      </c>
      <c r="L600" s="6">
        <f t="shared" si="130"/>
        <v>0</v>
      </c>
      <c r="M600" s="6">
        <f t="shared" si="130"/>
        <v>0</v>
      </c>
      <c r="N600" s="6">
        <f t="shared" si="130"/>
        <v>0</v>
      </c>
      <c r="O600" s="6">
        <f t="shared" si="130"/>
        <v>0</v>
      </c>
      <c r="P600" s="6">
        <f t="shared" si="130"/>
        <v>0</v>
      </c>
      <c r="Q600" s="6">
        <f t="shared" si="130"/>
        <v>0</v>
      </c>
      <c r="R600" s="6">
        <f t="shared" si="130"/>
        <v>0</v>
      </c>
      <c r="S600" s="6">
        <f t="shared" si="130"/>
        <v>0</v>
      </c>
    </row>
    <row r="601" spans="1:19" s="40" customFormat="1" ht="19.899999999999999" customHeight="1" x14ac:dyDescent="0.25">
      <c r="A601" s="1" t="s">
        <v>694</v>
      </c>
      <c r="B601" s="57" t="s">
        <v>887</v>
      </c>
      <c r="C601" s="1">
        <v>2019</v>
      </c>
      <c r="D601" s="2">
        <f>SUM(E601,G601,I601,K601,M601,O601,P601,Q601,R601,S601)</f>
        <v>1630720</v>
      </c>
      <c r="E601" s="3">
        <v>0</v>
      </c>
      <c r="F601" s="26">
        <v>0</v>
      </c>
      <c r="G601" s="3">
        <v>0</v>
      </c>
      <c r="H601" s="3">
        <v>520</v>
      </c>
      <c r="I601" s="7">
        <v>1630720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</row>
    <row r="602" spans="1:19" ht="40.15" customHeight="1" x14ac:dyDescent="0.25">
      <c r="A602" s="69" t="s">
        <v>444</v>
      </c>
      <c r="B602" s="69"/>
      <c r="C602" s="56"/>
      <c r="D602" s="6">
        <f>SUM(D603)</f>
        <v>1027363.6</v>
      </c>
      <c r="E602" s="6">
        <f t="shared" ref="E602:S602" si="131">SUM(E603)</f>
        <v>0</v>
      </c>
      <c r="F602" s="33">
        <f t="shared" si="131"/>
        <v>0</v>
      </c>
      <c r="G602" s="6">
        <f t="shared" si="131"/>
        <v>0</v>
      </c>
      <c r="H602" s="6">
        <f t="shared" si="131"/>
        <v>327.60000000000002</v>
      </c>
      <c r="I602" s="6">
        <f t="shared" si="131"/>
        <v>1027363.6</v>
      </c>
      <c r="J602" s="6">
        <f t="shared" si="131"/>
        <v>0</v>
      </c>
      <c r="K602" s="6">
        <f t="shared" si="131"/>
        <v>0</v>
      </c>
      <c r="L602" s="6">
        <f t="shared" si="131"/>
        <v>0</v>
      </c>
      <c r="M602" s="6">
        <f t="shared" si="131"/>
        <v>0</v>
      </c>
      <c r="N602" s="6">
        <f t="shared" si="131"/>
        <v>0</v>
      </c>
      <c r="O602" s="6">
        <f t="shared" si="131"/>
        <v>0</v>
      </c>
      <c r="P602" s="6">
        <f t="shared" si="131"/>
        <v>0</v>
      </c>
      <c r="Q602" s="6">
        <f t="shared" si="131"/>
        <v>0</v>
      </c>
      <c r="R602" s="6">
        <f t="shared" si="131"/>
        <v>0</v>
      </c>
      <c r="S602" s="6">
        <f t="shared" si="131"/>
        <v>0</v>
      </c>
    </row>
    <row r="603" spans="1:19" ht="19.899999999999999" customHeight="1" x14ac:dyDescent="0.25">
      <c r="A603" s="1" t="s">
        <v>1378</v>
      </c>
      <c r="B603" s="57" t="s">
        <v>26</v>
      </c>
      <c r="C603" s="1">
        <v>2019</v>
      </c>
      <c r="D603" s="2">
        <f>SUM(E603,G603,I603,K603,M603,O603,P603,Q603,R603,S603)</f>
        <v>1027363.6</v>
      </c>
      <c r="E603" s="3">
        <v>0</v>
      </c>
      <c r="F603" s="26">
        <v>0</v>
      </c>
      <c r="G603" s="3">
        <v>0</v>
      </c>
      <c r="H603" s="3">
        <v>327.60000000000002</v>
      </c>
      <c r="I603" s="7">
        <v>1027363.6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</row>
    <row r="604" spans="1:19" s="46" customFormat="1" ht="40.15" customHeight="1" x14ac:dyDescent="0.25">
      <c r="A604" s="69" t="s">
        <v>446</v>
      </c>
      <c r="B604" s="69"/>
      <c r="C604" s="56"/>
      <c r="D604" s="6">
        <f>SUM(D605:D606)</f>
        <v>2856896</v>
      </c>
      <c r="E604" s="6">
        <f t="shared" ref="E604:S604" si="132">SUM(E605:E606)</f>
        <v>0</v>
      </c>
      <c r="F604" s="33">
        <f t="shared" si="132"/>
        <v>0</v>
      </c>
      <c r="G604" s="6">
        <f t="shared" si="132"/>
        <v>0</v>
      </c>
      <c r="H604" s="6">
        <f t="shared" si="132"/>
        <v>911</v>
      </c>
      <c r="I604" s="6">
        <f t="shared" si="132"/>
        <v>2856896</v>
      </c>
      <c r="J604" s="6">
        <f t="shared" si="132"/>
        <v>0</v>
      </c>
      <c r="K604" s="6">
        <f t="shared" si="132"/>
        <v>0</v>
      </c>
      <c r="L604" s="6">
        <f t="shared" si="132"/>
        <v>0</v>
      </c>
      <c r="M604" s="6">
        <f t="shared" si="132"/>
        <v>0</v>
      </c>
      <c r="N604" s="6">
        <f t="shared" si="132"/>
        <v>0</v>
      </c>
      <c r="O604" s="6">
        <f t="shared" si="132"/>
        <v>0</v>
      </c>
      <c r="P604" s="6">
        <f t="shared" si="132"/>
        <v>0</v>
      </c>
      <c r="Q604" s="6">
        <f t="shared" si="132"/>
        <v>0</v>
      </c>
      <c r="R604" s="6">
        <f t="shared" si="132"/>
        <v>0</v>
      </c>
      <c r="S604" s="6">
        <f t="shared" si="132"/>
        <v>0</v>
      </c>
    </row>
    <row r="605" spans="1:19" ht="19.899999999999999" customHeight="1" x14ac:dyDescent="0.25">
      <c r="A605" s="16" t="s">
        <v>695</v>
      </c>
      <c r="B605" s="57" t="s">
        <v>632</v>
      </c>
      <c r="C605" s="1">
        <v>2019</v>
      </c>
      <c r="D605" s="2">
        <f>SUM(E605,G605,I605,K605,M605,O605,P605,Q605,R605,S605)</f>
        <v>1756160</v>
      </c>
      <c r="E605" s="3">
        <v>0</v>
      </c>
      <c r="F605" s="26">
        <v>0</v>
      </c>
      <c r="G605" s="23">
        <v>0</v>
      </c>
      <c r="H605" s="3">
        <v>560</v>
      </c>
      <c r="I605" s="3">
        <v>1756160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</row>
    <row r="606" spans="1:19" s="40" customFormat="1" ht="19.899999999999999" customHeight="1" x14ac:dyDescent="0.25">
      <c r="A606" s="16" t="s">
        <v>696</v>
      </c>
      <c r="B606" s="57" t="s">
        <v>633</v>
      </c>
      <c r="C606" s="1">
        <v>2019</v>
      </c>
      <c r="D606" s="2">
        <f>SUM(E606,G606,I606,K606,M606,O606,P606,Q606,R606,S606)</f>
        <v>1100736</v>
      </c>
      <c r="E606" s="3">
        <v>0</v>
      </c>
      <c r="F606" s="26">
        <v>0</v>
      </c>
      <c r="G606" s="23">
        <v>0</v>
      </c>
      <c r="H606" s="3">
        <v>351</v>
      </c>
      <c r="I606" s="3">
        <v>1100736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</row>
    <row r="607" spans="1:19" ht="40.15" customHeight="1" x14ac:dyDescent="0.25">
      <c r="A607" s="69" t="s">
        <v>938</v>
      </c>
      <c r="B607" s="69"/>
      <c r="C607" s="56"/>
      <c r="D607" s="6">
        <f>SUM(D608)</f>
        <v>755000</v>
      </c>
      <c r="E607" s="6">
        <f t="shared" ref="E607:S607" si="133">SUM(E608)</f>
        <v>0</v>
      </c>
      <c r="F607" s="33">
        <f t="shared" si="133"/>
        <v>0</v>
      </c>
      <c r="G607" s="6">
        <f t="shared" si="133"/>
        <v>0</v>
      </c>
      <c r="H607" s="6">
        <f t="shared" si="133"/>
        <v>0</v>
      </c>
      <c r="I607" s="6">
        <f t="shared" si="133"/>
        <v>0</v>
      </c>
      <c r="J607" s="6">
        <f t="shared" si="133"/>
        <v>0</v>
      </c>
      <c r="K607" s="6">
        <f t="shared" si="133"/>
        <v>0</v>
      </c>
      <c r="L607" s="6">
        <f t="shared" si="133"/>
        <v>290</v>
      </c>
      <c r="M607" s="6">
        <f t="shared" si="133"/>
        <v>175000</v>
      </c>
      <c r="N607" s="6">
        <f t="shared" si="133"/>
        <v>0</v>
      </c>
      <c r="O607" s="6">
        <f t="shared" si="133"/>
        <v>0</v>
      </c>
      <c r="P607" s="6">
        <f t="shared" si="133"/>
        <v>580000</v>
      </c>
      <c r="Q607" s="6">
        <f t="shared" si="133"/>
        <v>0</v>
      </c>
      <c r="R607" s="6">
        <f t="shared" si="133"/>
        <v>0</v>
      </c>
      <c r="S607" s="6">
        <f t="shared" si="133"/>
        <v>0</v>
      </c>
    </row>
    <row r="608" spans="1:19" ht="19.899999999999999" customHeight="1" x14ac:dyDescent="0.25">
      <c r="A608" s="16" t="s">
        <v>697</v>
      </c>
      <c r="B608" s="57" t="s">
        <v>28</v>
      </c>
      <c r="C608" s="1">
        <v>2019</v>
      </c>
      <c r="D608" s="2">
        <f>SUM(E608,G608,I608,K608,M608,O608,P608,Q608,R608,S608)</f>
        <v>755000</v>
      </c>
      <c r="E608" s="7">
        <v>0</v>
      </c>
      <c r="F608" s="26">
        <v>0</v>
      </c>
      <c r="G608" s="23">
        <v>0</v>
      </c>
      <c r="H608" s="3">
        <v>0</v>
      </c>
      <c r="I608" s="3">
        <v>0</v>
      </c>
      <c r="J608" s="7">
        <v>0</v>
      </c>
      <c r="K608" s="3">
        <v>0</v>
      </c>
      <c r="L608" s="7">
        <v>290</v>
      </c>
      <c r="M608" s="7">
        <v>175000</v>
      </c>
      <c r="N608" s="3">
        <v>0</v>
      </c>
      <c r="O608" s="3">
        <v>0</v>
      </c>
      <c r="P608" s="3">
        <v>580000</v>
      </c>
      <c r="Q608" s="3">
        <v>0</v>
      </c>
      <c r="R608" s="3">
        <v>0</v>
      </c>
      <c r="S608" s="3">
        <v>0</v>
      </c>
    </row>
    <row r="609" spans="1:19" ht="40.15" customHeight="1" x14ac:dyDescent="0.25">
      <c r="A609" s="69" t="s">
        <v>445</v>
      </c>
      <c r="B609" s="69"/>
      <c r="C609" s="56"/>
      <c r="D609" s="6">
        <f>SUM(D610)</f>
        <v>1300000</v>
      </c>
      <c r="E609" s="6">
        <f t="shared" ref="E609:S609" si="134">SUM(E610)</f>
        <v>500000</v>
      </c>
      <c r="F609" s="33">
        <f t="shared" si="134"/>
        <v>0</v>
      </c>
      <c r="G609" s="6">
        <f t="shared" si="134"/>
        <v>0</v>
      </c>
      <c r="H609" s="6">
        <f t="shared" si="134"/>
        <v>0</v>
      </c>
      <c r="I609" s="6">
        <f t="shared" si="134"/>
        <v>0</v>
      </c>
      <c r="J609" s="6">
        <f t="shared" si="134"/>
        <v>0</v>
      </c>
      <c r="K609" s="6">
        <f t="shared" si="134"/>
        <v>0</v>
      </c>
      <c r="L609" s="6">
        <f t="shared" si="134"/>
        <v>0</v>
      </c>
      <c r="M609" s="6">
        <f t="shared" si="134"/>
        <v>0</v>
      </c>
      <c r="N609" s="6">
        <f t="shared" si="134"/>
        <v>0</v>
      </c>
      <c r="O609" s="6">
        <f t="shared" si="134"/>
        <v>0</v>
      </c>
      <c r="P609" s="6">
        <f t="shared" si="134"/>
        <v>0</v>
      </c>
      <c r="Q609" s="6">
        <f t="shared" si="134"/>
        <v>0</v>
      </c>
      <c r="R609" s="6">
        <f t="shared" si="134"/>
        <v>700000</v>
      </c>
      <c r="S609" s="6">
        <f t="shared" si="134"/>
        <v>100000</v>
      </c>
    </row>
    <row r="610" spans="1:19" ht="19.899999999999999" customHeight="1" x14ac:dyDescent="0.25">
      <c r="A610" s="1" t="s">
        <v>698</v>
      </c>
      <c r="B610" s="57" t="s">
        <v>27</v>
      </c>
      <c r="C610" s="1">
        <v>2019</v>
      </c>
      <c r="D610" s="2">
        <f>SUM(E610,G610,I610,K610,M610,O610,P610,Q610,R610,S610)</f>
        <v>1300000</v>
      </c>
      <c r="E610" s="7">
        <v>500000</v>
      </c>
      <c r="F610" s="27">
        <v>0</v>
      </c>
      <c r="G610" s="23">
        <v>0</v>
      </c>
      <c r="H610" s="3">
        <v>0</v>
      </c>
      <c r="I610" s="3">
        <v>0</v>
      </c>
      <c r="J610" s="7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700000</v>
      </c>
      <c r="S610" s="7">
        <v>100000</v>
      </c>
    </row>
    <row r="611" spans="1:19" ht="40.15" customHeight="1" x14ac:dyDescent="0.25">
      <c r="A611" s="69" t="s">
        <v>447</v>
      </c>
      <c r="B611" s="69"/>
      <c r="C611" s="56"/>
      <c r="D611" s="6">
        <f>SUM(D612)</f>
        <v>1097000</v>
      </c>
      <c r="E611" s="6">
        <f t="shared" ref="E611:S611" si="135">SUM(E612)</f>
        <v>0</v>
      </c>
      <c r="F611" s="33">
        <f t="shared" si="135"/>
        <v>0</v>
      </c>
      <c r="G611" s="6">
        <f t="shared" si="135"/>
        <v>0</v>
      </c>
      <c r="H611" s="6">
        <f t="shared" si="135"/>
        <v>350</v>
      </c>
      <c r="I611" s="6">
        <f t="shared" si="135"/>
        <v>1097000</v>
      </c>
      <c r="J611" s="6">
        <f t="shared" si="135"/>
        <v>0</v>
      </c>
      <c r="K611" s="6">
        <f t="shared" si="135"/>
        <v>0</v>
      </c>
      <c r="L611" s="6">
        <f t="shared" si="135"/>
        <v>0</v>
      </c>
      <c r="M611" s="6">
        <f t="shared" si="135"/>
        <v>0</v>
      </c>
      <c r="N611" s="6">
        <f t="shared" si="135"/>
        <v>0</v>
      </c>
      <c r="O611" s="6">
        <f t="shared" si="135"/>
        <v>0</v>
      </c>
      <c r="P611" s="6">
        <f t="shared" si="135"/>
        <v>0</v>
      </c>
      <c r="Q611" s="6">
        <f t="shared" si="135"/>
        <v>0</v>
      </c>
      <c r="R611" s="6">
        <f t="shared" si="135"/>
        <v>0</v>
      </c>
      <c r="S611" s="6">
        <f t="shared" si="135"/>
        <v>0</v>
      </c>
    </row>
    <row r="612" spans="1:19" ht="19.899999999999999" customHeight="1" x14ac:dyDescent="0.25">
      <c r="A612" s="16" t="s">
        <v>1379</v>
      </c>
      <c r="B612" s="57" t="s">
        <v>631</v>
      </c>
      <c r="C612" s="1">
        <v>2019</v>
      </c>
      <c r="D612" s="2">
        <f>SUM(E612,G612,I612,K612,M612,O612,P612,Q612,R612,S612)</f>
        <v>1097000</v>
      </c>
      <c r="E612" s="7">
        <v>0</v>
      </c>
      <c r="F612" s="26">
        <v>0</v>
      </c>
      <c r="G612" s="23">
        <v>0</v>
      </c>
      <c r="H612" s="7">
        <v>350</v>
      </c>
      <c r="I612" s="7">
        <v>1097000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</row>
    <row r="613" spans="1:19" ht="39.950000000000003" customHeight="1" x14ac:dyDescent="0.25">
      <c r="A613" s="69" t="s">
        <v>944</v>
      </c>
      <c r="B613" s="69"/>
      <c r="C613" s="1"/>
      <c r="D613" s="2">
        <f>SUM(D614)</f>
        <v>2028963</v>
      </c>
      <c r="E613" s="2">
        <f t="shared" ref="E613:S613" si="136">SUM(E614)</f>
        <v>0</v>
      </c>
      <c r="F613" s="2">
        <f t="shared" si="136"/>
        <v>0</v>
      </c>
      <c r="G613" s="2">
        <f t="shared" si="136"/>
        <v>0</v>
      </c>
      <c r="H613" s="2">
        <f t="shared" si="136"/>
        <v>0</v>
      </c>
      <c r="I613" s="2">
        <f t="shared" si="136"/>
        <v>0</v>
      </c>
      <c r="J613" s="2">
        <f t="shared" si="136"/>
        <v>0</v>
      </c>
      <c r="K613" s="2">
        <f t="shared" si="136"/>
        <v>0</v>
      </c>
      <c r="L613" s="2">
        <f t="shared" si="136"/>
        <v>440.6</v>
      </c>
      <c r="M613" s="2">
        <f t="shared" si="136"/>
        <v>1147763</v>
      </c>
      <c r="N613" s="2">
        <f t="shared" si="136"/>
        <v>0</v>
      </c>
      <c r="O613" s="2">
        <f t="shared" si="136"/>
        <v>0</v>
      </c>
      <c r="P613" s="2">
        <f t="shared" si="136"/>
        <v>881200</v>
      </c>
      <c r="Q613" s="2">
        <f t="shared" si="136"/>
        <v>0</v>
      </c>
      <c r="R613" s="2">
        <f t="shared" si="136"/>
        <v>0</v>
      </c>
      <c r="S613" s="2">
        <f t="shared" si="136"/>
        <v>0</v>
      </c>
    </row>
    <row r="614" spans="1:19" ht="19.899999999999999" customHeight="1" x14ac:dyDescent="0.25">
      <c r="A614" s="16" t="s">
        <v>1380</v>
      </c>
      <c r="B614" s="57" t="s">
        <v>1431</v>
      </c>
      <c r="C614" s="1"/>
      <c r="D614" s="2">
        <f>SUM(E614,G614,I614,K614,M614,O614,P614,Q614,R614,S614)</f>
        <v>2028963</v>
      </c>
      <c r="E614" s="7">
        <v>0</v>
      </c>
      <c r="F614" s="26">
        <v>0</v>
      </c>
      <c r="G614" s="23">
        <v>0</v>
      </c>
      <c r="H614" s="7">
        <v>0</v>
      </c>
      <c r="I614" s="7">
        <v>0</v>
      </c>
      <c r="J614" s="3">
        <v>0</v>
      </c>
      <c r="K614" s="3">
        <v>0</v>
      </c>
      <c r="L614" s="3">
        <v>440.6</v>
      </c>
      <c r="M614" s="3">
        <v>1147763</v>
      </c>
      <c r="N614" s="3">
        <v>0</v>
      </c>
      <c r="O614" s="3">
        <v>0</v>
      </c>
      <c r="P614" s="3">
        <v>881200</v>
      </c>
      <c r="Q614" s="3">
        <v>0</v>
      </c>
      <c r="R614" s="3">
        <v>0</v>
      </c>
      <c r="S614" s="3">
        <v>0</v>
      </c>
    </row>
    <row r="615" spans="1:19" ht="40.15" customHeight="1" x14ac:dyDescent="0.25">
      <c r="A615" s="69" t="s">
        <v>448</v>
      </c>
      <c r="B615" s="69"/>
      <c r="C615" s="56"/>
      <c r="D615" s="6">
        <f>SUM(D616:D619)</f>
        <v>7575282</v>
      </c>
      <c r="E615" s="6">
        <f t="shared" ref="E615:S615" si="137">SUM(E616:E619)</f>
        <v>0</v>
      </c>
      <c r="F615" s="33">
        <f t="shared" si="137"/>
        <v>0</v>
      </c>
      <c r="G615" s="6">
        <f t="shared" si="137"/>
        <v>0</v>
      </c>
      <c r="H615" s="6">
        <f t="shared" si="137"/>
        <v>2240</v>
      </c>
      <c r="I615" s="6">
        <f t="shared" si="137"/>
        <v>7575282</v>
      </c>
      <c r="J615" s="6">
        <f t="shared" si="137"/>
        <v>0</v>
      </c>
      <c r="K615" s="6">
        <f t="shared" si="137"/>
        <v>0</v>
      </c>
      <c r="L615" s="6">
        <f t="shared" si="137"/>
        <v>0</v>
      </c>
      <c r="M615" s="6">
        <f t="shared" si="137"/>
        <v>0</v>
      </c>
      <c r="N615" s="6">
        <f t="shared" si="137"/>
        <v>0</v>
      </c>
      <c r="O615" s="6">
        <f t="shared" si="137"/>
        <v>0</v>
      </c>
      <c r="P615" s="6">
        <f t="shared" si="137"/>
        <v>0</v>
      </c>
      <c r="Q615" s="6">
        <f t="shared" si="137"/>
        <v>0</v>
      </c>
      <c r="R615" s="6">
        <f t="shared" si="137"/>
        <v>0</v>
      </c>
      <c r="S615" s="6">
        <f t="shared" si="137"/>
        <v>0</v>
      </c>
    </row>
    <row r="616" spans="1:19" ht="19.899999999999999" customHeight="1" x14ac:dyDescent="0.25">
      <c r="A616" s="1" t="s">
        <v>699</v>
      </c>
      <c r="B616" s="57" t="s">
        <v>888</v>
      </c>
      <c r="C616" s="1">
        <v>2019</v>
      </c>
      <c r="D616" s="2">
        <f>SUM(E616,G616,I616,K616,M616,O616,P616,Q616,R616,S616)</f>
        <v>1849094</v>
      </c>
      <c r="E616" s="7">
        <v>0</v>
      </c>
      <c r="F616" s="26">
        <v>0</v>
      </c>
      <c r="G616" s="23">
        <v>0</v>
      </c>
      <c r="H616" s="7">
        <v>560</v>
      </c>
      <c r="I616" s="7">
        <v>1849094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</row>
    <row r="617" spans="1:19" ht="19.899999999999999" customHeight="1" x14ac:dyDescent="0.25">
      <c r="A617" s="1" t="s">
        <v>1381</v>
      </c>
      <c r="B617" s="57" t="s">
        <v>889</v>
      </c>
      <c r="C617" s="1">
        <v>2019</v>
      </c>
      <c r="D617" s="2">
        <f>SUM(E617,G617,I617,K617,M617,O617,P617,Q617,R617,S617)</f>
        <v>1849094</v>
      </c>
      <c r="E617" s="7">
        <v>0</v>
      </c>
      <c r="F617" s="26">
        <v>0</v>
      </c>
      <c r="G617" s="23">
        <v>0</v>
      </c>
      <c r="H617" s="7">
        <v>560</v>
      </c>
      <c r="I617" s="7">
        <v>1849094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</row>
    <row r="618" spans="1:19" ht="19.899999999999999" customHeight="1" x14ac:dyDescent="0.25">
      <c r="A618" s="1" t="s">
        <v>700</v>
      </c>
      <c r="B618" s="57" t="s">
        <v>890</v>
      </c>
      <c r="C618" s="1">
        <v>2019</v>
      </c>
      <c r="D618" s="2">
        <f>SUM(E618,G618,I618,K618,M618,O618,P618,Q618,R618,S618)</f>
        <v>1849094</v>
      </c>
      <c r="E618" s="7">
        <v>0</v>
      </c>
      <c r="F618" s="26">
        <v>0</v>
      </c>
      <c r="G618" s="23">
        <v>0</v>
      </c>
      <c r="H618" s="7">
        <v>560</v>
      </c>
      <c r="I618" s="7">
        <v>1849094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</row>
    <row r="619" spans="1:19" s="40" customFormat="1" ht="19.899999999999999" customHeight="1" x14ac:dyDescent="0.25">
      <c r="A619" s="1" t="s">
        <v>701</v>
      </c>
      <c r="B619" s="57" t="s">
        <v>33</v>
      </c>
      <c r="C619" s="1">
        <v>2019</v>
      </c>
      <c r="D619" s="2">
        <f>SUM(E619,G619,I619,K619,M619,O619,P619,Q619,R619,S619)</f>
        <v>2028000</v>
      </c>
      <c r="E619" s="7">
        <v>0</v>
      </c>
      <c r="F619" s="26">
        <v>0</v>
      </c>
      <c r="G619" s="23">
        <v>0</v>
      </c>
      <c r="H619" s="7">
        <v>560</v>
      </c>
      <c r="I619" s="7">
        <v>2028000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</row>
    <row r="620" spans="1:19" ht="40.15" customHeight="1" x14ac:dyDescent="0.25">
      <c r="A620" s="69" t="s">
        <v>449</v>
      </c>
      <c r="B620" s="69"/>
      <c r="C620" s="56"/>
      <c r="D620" s="6">
        <f>SUM(D621:D622)</f>
        <v>3421300</v>
      </c>
      <c r="E620" s="6">
        <f t="shared" ref="E620:S620" si="138">SUM(E621:E622)</f>
        <v>0</v>
      </c>
      <c r="F620" s="33">
        <f t="shared" si="138"/>
        <v>0</v>
      </c>
      <c r="G620" s="6">
        <f t="shared" si="138"/>
        <v>0</v>
      </c>
      <c r="H620" s="6">
        <f t="shared" si="138"/>
        <v>1127.6100000000001</v>
      </c>
      <c r="I620" s="6">
        <f t="shared" si="138"/>
        <v>3421300</v>
      </c>
      <c r="J620" s="6">
        <f t="shared" si="138"/>
        <v>0</v>
      </c>
      <c r="K620" s="6">
        <f t="shared" si="138"/>
        <v>0</v>
      </c>
      <c r="L620" s="6">
        <f t="shared" si="138"/>
        <v>0</v>
      </c>
      <c r="M620" s="6">
        <f t="shared" si="138"/>
        <v>0</v>
      </c>
      <c r="N620" s="6">
        <f t="shared" si="138"/>
        <v>0</v>
      </c>
      <c r="O620" s="6">
        <f t="shared" si="138"/>
        <v>0</v>
      </c>
      <c r="P620" s="6">
        <f t="shared" si="138"/>
        <v>0</v>
      </c>
      <c r="Q620" s="6">
        <f t="shared" si="138"/>
        <v>0</v>
      </c>
      <c r="R620" s="6">
        <f t="shared" si="138"/>
        <v>0</v>
      </c>
      <c r="S620" s="6">
        <f t="shared" si="138"/>
        <v>0</v>
      </c>
    </row>
    <row r="621" spans="1:19" ht="19.899999999999999" customHeight="1" x14ac:dyDescent="0.25">
      <c r="A621" s="1" t="s">
        <v>702</v>
      </c>
      <c r="B621" s="57" t="s">
        <v>34</v>
      </c>
      <c r="C621" s="1">
        <v>2019</v>
      </c>
      <c r="D621" s="2">
        <f>SUM(E621,G621,I621,K621,M621,O621,P621,Q621,R621,S621)</f>
        <v>850000</v>
      </c>
      <c r="E621" s="7">
        <v>0</v>
      </c>
      <c r="F621" s="26">
        <v>0</v>
      </c>
      <c r="G621" s="23">
        <v>0</v>
      </c>
      <c r="H621" s="7">
        <v>270.51</v>
      </c>
      <c r="I621" s="7">
        <v>850000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</row>
    <row r="622" spans="1:19" ht="19.899999999999999" customHeight="1" x14ac:dyDescent="0.25">
      <c r="A622" s="1" t="s">
        <v>703</v>
      </c>
      <c r="B622" s="57" t="s">
        <v>965</v>
      </c>
      <c r="C622" s="1"/>
      <c r="D622" s="2">
        <f>SUM(E622,G622,I622,K622,M622,O622,P622,Q622,R622,S622)</f>
        <v>2571300</v>
      </c>
      <c r="E622" s="7">
        <v>0</v>
      </c>
      <c r="F622" s="26">
        <v>0</v>
      </c>
      <c r="G622" s="23">
        <v>0</v>
      </c>
      <c r="H622" s="7">
        <v>857.1</v>
      </c>
      <c r="I622" s="7">
        <v>2571300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</row>
    <row r="623" spans="1:19" ht="40.15" customHeight="1" x14ac:dyDescent="0.25">
      <c r="A623" s="69" t="s">
        <v>450</v>
      </c>
      <c r="B623" s="69"/>
      <c r="C623" s="56"/>
      <c r="D623" s="6">
        <f>SUM(D624:D626)</f>
        <v>4994888</v>
      </c>
      <c r="E623" s="6">
        <f t="shared" ref="E623:S623" si="139">SUM(E624:E626)</f>
        <v>0</v>
      </c>
      <c r="F623" s="33">
        <f t="shared" si="139"/>
        <v>0</v>
      </c>
      <c r="G623" s="6">
        <f t="shared" si="139"/>
        <v>0</v>
      </c>
      <c r="H623" s="6">
        <f t="shared" si="139"/>
        <v>724</v>
      </c>
      <c r="I623" s="6">
        <f t="shared" si="139"/>
        <v>2270464</v>
      </c>
      <c r="J623" s="6">
        <f t="shared" si="139"/>
        <v>388</v>
      </c>
      <c r="K623" s="6">
        <f t="shared" si="139"/>
        <v>804424</v>
      </c>
      <c r="L623" s="6">
        <f t="shared" si="139"/>
        <v>824</v>
      </c>
      <c r="M623" s="6">
        <f t="shared" si="139"/>
        <v>1920000</v>
      </c>
      <c r="N623" s="6">
        <f t="shared" si="139"/>
        <v>0</v>
      </c>
      <c r="O623" s="6">
        <f t="shared" si="139"/>
        <v>0</v>
      </c>
      <c r="P623" s="6">
        <f t="shared" si="139"/>
        <v>0</v>
      </c>
      <c r="Q623" s="6">
        <f t="shared" si="139"/>
        <v>0</v>
      </c>
      <c r="R623" s="6">
        <f t="shared" si="139"/>
        <v>0</v>
      </c>
      <c r="S623" s="6">
        <f t="shared" si="139"/>
        <v>0</v>
      </c>
    </row>
    <row r="624" spans="1:19" ht="19.899999999999999" customHeight="1" x14ac:dyDescent="0.25">
      <c r="A624" s="1" t="s">
        <v>1382</v>
      </c>
      <c r="B624" s="57" t="s">
        <v>35</v>
      </c>
      <c r="C624" s="1">
        <v>2019</v>
      </c>
      <c r="D624" s="2">
        <f>SUM(E624,G624,I624,K624,M624,O624,P624,Q624,R624,S624)</f>
        <v>2270464</v>
      </c>
      <c r="E624" s="7">
        <v>0</v>
      </c>
      <c r="F624" s="26">
        <v>0</v>
      </c>
      <c r="G624" s="23">
        <v>0</v>
      </c>
      <c r="H624" s="7">
        <v>724</v>
      </c>
      <c r="I624" s="7">
        <v>2270464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</row>
    <row r="625" spans="1:19" ht="19.899999999999999" customHeight="1" x14ac:dyDescent="0.25">
      <c r="A625" s="1" t="s">
        <v>1383</v>
      </c>
      <c r="B625" s="57" t="s">
        <v>36</v>
      </c>
      <c r="C625" s="1">
        <v>2019</v>
      </c>
      <c r="D625" s="2">
        <f>SUM(E625,G625,I625,K625,M625,O625,P625,Q625,R625,S625)</f>
        <v>1362212</v>
      </c>
      <c r="E625" s="7">
        <v>0</v>
      </c>
      <c r="F625" s="26">
        <v>0</v>
      </c>
      <c r="G625" s="23">
        <v>0</v>
      </c>
      <c r="H625" s="7">
        <v>0</v>
      </c>
      <c r="I625" s="3">
        <v>0</v>
      </c>
      <c r="J625" s="3">
        <v>194</v>
      </c>
      <c r="K625" s="3">
        <v>402212</v>
      </c>
      <c r="L625" s="7">
        <v>412</v>
      </c>
      <c r="M625" s="3">
        <v>960000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</row>
    <row r="626" spans="1:19" ht="19.899999999999999" customHeight="1" x14ac:dyDescent="0.25">
      <c r="A626" s="1" t="s">
        <v>704</v>
      </c>
      <c r="B626" s="57" t="s">
        <v>37</v>
      </c>
      <c r="C626" s="1">
        <v>2019</v>
      </c>
      <c r="D626" s="2">
        <f>SUM(E626,G626,I626,K626,M626,O626,P626,Q626,R626,S626)</f>
        <v>1362212</v>
      </c>
      <c r="E626" s="7">
        <v>0</v>
      </c>
      <c r="F626" s="26">
        <v>0</v>
      </c>
      <c r="G626" s="23">
        <v>0</v>
      </c>
      <c r="H626" s="7">
        <v>0</v>
      </c>
      <c r="I626" s="3">
        <v>0</v>
      </c>
      <c r="J626" s="3">
        <v>194</v>
      </c>
      <c r="K626" s="3">
        <v>402212</v>
      </c>
      <c r="L626" s="7">
        <v>412</v>
      </c>
      <c r="M626" s="3">
        <v>960000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</row>
    <row r="627" spans="1:19" s="44" customFormat="1" ht="40.15" customHeight="1" x14ac:dyDescent="0.25">
      <c r="A627" s="69" t="s">
        <v>400</v>
      </c>
      <c r="B627" s="69"/>
      <c r="C627" s="56"/>
      <c r="D627" s="6">
        <f>SUM(D628:D631)</f>
        <v>35605151.700000003</v>
      </c>
      <c r="E627" s="6">
        <f t="shared" ref="E627:S627" si="140">SUM(E628:E631)</f>
        <v>13284047.199999999</v>
      </c>
      <c r="F627" s="33">
        <f t="shared" si="140"/>
        <v>0</v>
      </c>
      <c r="G627" s="6">
        <f t="shared" si="140"/>
        <v>0</v>
      </c>
      <c r="H627" s="6">
        <f t="shared" si="140"/>
        <v>3705.2000000000003</v>
      </c>
      <c r="I627" s="6">
        <f t="shared" si="140"/>
        <v>9382160</v>
      </c>
      <c r="J627" s="6">
        <f t="shared" si="140"/>
        <v>0</v>
      </c>
      <c r="K627" s="6">
        <f t="shared" si="140"/>
        <v>0</v>
      </c>
      <c r="L627" s="6">
        <f t="shared" si="140"/>
        <v>3740.9</v>
      </c>
      <c r="M627" s="6">
        <f t="shared" si="140"/>
        <v>9745044.5</v>
      </c>
      <c r="N627" s="6">
        <f t="shared" si="140"/>
        <v>759</v>
      </c>
      <c r="O627" s="6">
        <f t="shared" si="140"/>
        <v>1593900</v>
      </c>
      <c r="P627" s="6">
        <f t="shared" si="140"/>
        <v>0</v>
      </c>
      <c r="Q627" s="6">
        <f t="shared" si="140"/>
        <v>0</v>
      </c>
      <c r="R627" s="6">
        <f t="shared" si="140"/>
        <v>700000</v>
      </c>
      <c r="S627" s="6">
        <f t="shared" si="140"/>
        <v>900000</v>
      </c>
    </row>
    <row r="628" spans="1:19" ht="19.899999999999999" customHeight="1" x14ac:dyDescent="0.25">
      <c r="A628" s="1" t="s">
        <v>705</v>
      </c>
      <c r="B628" s="57" t="s">
        <v>1357</v>
      </c>
      <c r="C628" s="1"/>
      <c r="D628" s="2">
        <f>SUM(E628,G628,I628,K628,M628,O628,P628,Q628,R628,S628)</f>
        <v>3281100</v>
      </c>
      <c r="E628" s="3">
        <v>0</v>
      </c>
      <c r="F628" s="26">
        <v>0</v>
      </c>
      <c r="G628" s="3">
        <v>0</v>
      </c>
      <c r="H628" s="7">
        <v>1093.7</v>
      </c>
      <c r="I628" s="7">
        <v>3281100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</row>
    <row r="629" spans="1:19" ht="19.899999999999999" customHeight="1" x14ac:dyDescent="0.25">
      <c r="A629" s="1" t="s">
        <v>1384</v>
      </c>
      <c r="B629" s="57" t="s">
        <v>912</v>
      </c>
      <c r="C629" s="60"/>
      <c r="D629" s="2">
        <f>SUM(E629,G629,I629,K629,M629,O629,P629,Q629,R629,S629)</f>
        <v>14384047.199999999</v>
      </c>
      <c r="E629" s="3">
        <v>13284047.199999999</v>
      </c>
      <c r="F629" s="26">
        <v>0</v>
      </c>
      <c r="G629" s="3">
        <v>0</v>
      </c>
      <c r="H629" s="3">
        <v>0</v>
      </c>
      <c r="I629" s="7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700000</v>
      </c>
      <c r="S629" s="3">
        <v>400000</v>
      </c>
    </row>
    <row r="630" spans="1:19" ht="19.899999999999999" customHeight="1" x14ac:dyDescent="0.25">
      <c r="A630" s="1" t="s">
        <v>1385</v>
      </c>
      <c r="B630" s="57" t="s">
        <v>913</v>
      </c>
      <c r="C630" s="60"/>
      <c r="D630" s="2">
        <f>SUM(E630,G630,I630,K630,M630,O630,P630,Q630,R630,S630)</f>
        <v>15923244.5</v>
      </c>
      <c r="E630" s="3">
        <v>0</v>
      </c>
      <c r="F630" s="26">
        <v>0</v>
      </c>
      <c r="G630" s="7">
        <v>0</v>
      </c>
      <c r="H630" s="3">
        <v>1528.1</v>
      </c>
      <c r="I630" s="7">
        <v>4584300</v>
      </c>
      <c r="J630" s="3">
        <v>0</v>
      </c>
      <c r="K630" s="3">
        <v>0</v>
      </c>
      <c r="L630" s="3">
        <v>3740.9</v>
      </c>
      <c r="M630" s="3">
        <v>9745044.5</v>
      </c>
      <c r="N630" s="3">
        <v>759</v>
      </c>
      <c r="O630" s="3">
        <v>1593900</v>
      </c>
      <c r="P630" s="3">
        <v>0</v>
      </c>
      <c r="Q630" s="3">
        <v>0</v>
      </c>
      <c r="R630" s="3">
        <v>0</v>
      </c>
      <c r="S630" s="3">
        <v>0</v>
      </c>
    </row>
    <row r="631" spans="1:19" ht="19.899999999999999" customHeight="1" x14ac:dyDescent="0.25">
      <c r="A631" s="1" t="s">
        <v>706</v>
      </c>
      <c r="B631" s="57" t="s">
        <v>612</v>
      </c>
      <c r="C631" s="1">
        <v>2019</v>
      </c>
      <c r="D631" s="2">
        <f>SUM(E631,G631,I631,K631,M631,O631,P631,Q631,R631,S631)</f>
        <v>2016760</v>
      </c>
      <c r="E631" s="3">
        <v>0</v>
      </c>
      <c r="F631" s="26">
        <v>0</v>
      </c>
      <c r="G631" s="3">
        <v>0</v>
      </c>
      <c r="H631" s="7">
        <v>1083.4000000000001</v>
      </c>
      <c r="I631" s="7">
        <v>1516760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500000</v>
      </c>
    </row>
    <row r="632" spans="1:19" ht="40.15" customHeight="1" x14ac:dyDescent="0.25">
      <c r="A632" s="69" t="s">
        <v>451</v>
      </c>
      <c r="B632" s="69"/>
      <c r="C632" s="31"/>
      <c r="D632" s="6">
        <f>SUM(D633:D634)</f>
        <v>1592700</v>
      </c>
      <c r="E632" s="6">
        <f t="shared" ref="E632:S632" si="141">SUM(E633:E634)</f>
        <v>0</v>
      </c>
      <c r="F632" s="33">
        <f t="shared" si="141"/>
        <v>0</v>
      </c>
      <c r="G632" s="6">
        <f t="shared" si="141"/>
        <v>0</v>
      </c>
      <c r="H632" s="6">
        <f t="shared" si="141"/>
        <v>530.9</v>
      </c>
      <c r="I632" s="6">
        <f t="shared" si="141"/>
        <v>1592700</v>
      </c>
      <c r="J632" s="6">
        <f t="shared" si="141"/>
        <v>0</v>
      </c>
      <c r="K632" s="6">
        <f t="shared" si="141"/>
        <v>0</v>
      </c>
      <c r="L632" s="6">
        <f t="shared" si="141"/>
        <v>0</v>
      </c>
      <c r="M632" s="6">
        <f t="shared" si="141"/>
        <v>0</v>
      </c>
      <c r="N632" s="6">
        <f t="shared" si="141"/>
        <v>0</v>
      </c>
      <c r="O632" s="6">
        <f t="shared" si="141"/>
        <v>0</v>
      </c>
      <c r="P632" s="6">
        <f t="shared" si="141"/>
        <v>0</v>
      </c>
      <c r="Q632" s="6">
        <f t="shared" si="141"/>
        <v>0</v>
      </c>
      <c r="R632" s="6">
        <f t="shared" si="141"/>
        <v>0</v>
      </c>
      <c r="S632" s="6">
        <f t="shared" si="141"/>
        <v>0</v>
      </c>
    </row>
    <row r="633" spans="1:19" ht="19.899999999999999" customHeight="1" x14ac:dyDescent="0.25">
      <c r="A633" s="1" t="s">
        <v>1386</v>
      </c>
      <c r="B633" s="57" t="s">
        <v>70</v>
      </c>
      <c r="C633" s="1">
        <v>2019</v>
      </c>
      <c r="D633" s="2">
        <f>SUM(E633,G633,I633,K633,M633,O633,P633,Q633,R633,S633)</f>
        <v>978900</v>
      </c>
      <c r="E633" s="3">
        <v>0</v>
      </c>
      <c r="F633" s="26">
        <v>0</v>
      </c>
      <c r="G633" s="3">
        <v>0</v>
      </c>
      <c r="H633" s="7">
        <v>326.3</v>
      </c>
      <c r="I633" s="7">
        <v>978900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</row>
    <row r="634" spans="1:19" ht="19.899999999999999" customHeight="1" x14ac:dyDescent="0.25">
      <c r="A634" s="1" t="s">
        <v>1387</v>
      </c>
      <c r="B634" s="57" t="s">
        <v>71</v>
      </c>
      <c r="C634" s="1">
        <v>2019</v>
      </c>
      <c r="D634" s="2">
        <f>SUM(E634,G634,I634,K634,M634,O634,P634,Q634,R634,S634)</f>
        <v>613800</v>
      </c>
      <c r="E634" s="3">
        <v>0</v>
      </c>
      <c r="F634" s="26">
        <v>0</v>
      </c>
      <c r="G634" s="3">
        <v>0</v>
      </c>
      <c r="H634" s="7">
        <v>204.6</v>
      </c>
      <c r="I634" s="7">
        <v>613800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</row>
    <row r="635" spans="1:19" ht="40.15" customHeight="1" x14ac:dyDescent="0.25">
      <c r="A635" s="69" t="s">
        <v>452</v>
      </c>
      <c r="B635" s="69"/>
      <c r="C635" s="31"/>
      <c r="D635" s="6">
        <f>SUM(D636:D639)</f>
        <v>12832723.700000001</v>
      </c>
      <c r="E635" s="6">
        <f t="shared" ref="E635:S635" si="142">SUM(E636:E639)</f>
        <v>3840927.9</v>
      </c>
      <c r="F635" s="33">
        <f t="shared" si="142"/>
        <v>0</v>
      </c>
      <c r="G635" s="6">
        <f t="shared" si="142"/>
        <v>0</v>
      </c>
      <c r="H635" s="6">
        <f t="shared" si="142"/>
        <v>305</v>
      </c>
      <c r="I635" s="6">
        <f t="shared" si="142"/>
        <v>915000</v>
      </c>
      <c r="J635" s="6">
        <f t="shared" si="142"/>
        <v>0</v>
      </c>
      <c r="K635" s="6">
        <f t="shared" si="142"/>
        <v>0</v>
      </c>
      <c r="L635" s="6">
        <f t="shared" si="142"/>
        <v>1475.96</v>
      </c>
      <c r="M635" s="6">
        <f t="shared" si="142"/>
        <v>3844875.8</v>
      </c>
      <c r="N635" s="6">
        <f t="shared" si="142"/>
        <v>0</v>
      </c>
      <c r="O635" s="6">
        <f t="shared" si="142"/>
        <v>0</v>
      </c>
      <c r="P635" s="6">
        <f t="shared" si="142"/>
        <v>931920</v>
      </c>
      <c r="Q635" s="6">
        <f t="shared" si="142"/>
        <v>0</v>
      </c>
      <c r="R635" s="6">
        <f t="shared" si="142"/>
        <v>2800000</v>
      </c>
      <c r="S635" s="6">
        <f t="shared" si="142"/>
        <v>500000</v>
      </c>
    </row>
    <row r="636" spans="1:19" ht="18" customHeight="1" x14ac:dyDescent="0.25">
      <c r="A636" s="1" t="s">
        <v>1388</v>
      </c>
      <c r="B636" s="57" t="s">
        <v>72</v>
      </c>
      <c r="C636" s="1">
        <v>2019</v>
      </c>
      <c r="D636" s="2">
        <f>SUM(E636,G636,I636,K636,M636,O636,P636,Q636,R636,S636)</f>
        <v>4026485.6</v>
      </c>
      <c r="E636" s="3">
        <v>904785.6</v>
      </c>
      <c r="F636" s="26">
        <v>0</v>
      </c>
      <c r="G636" s="3">
        <v>0</v>
      </c>
      <c r="H636" s="7">
        <v>305</v>
      </c>
      <c r="I636" s="7">
        <v>915000</v>
      </c>
      <c r="J636" s="3">
        <v>0</v>
      </c>
      <c r="K636" s="3">
        <v>0</v>
      </c>
      <c r="L636" s="3">
        <v>540</v>
      </c>
      <c r="M636" s="3">
        <v>1406700</v>
      </c>
      <c r="N636" s="3">
        <v>0</v>
      </c>
      <c r="O636" s="3">
        <v>0</v>
      </c>
      <c r="P636" s="3">
        <v>0</v>
      </c>
      <c r="Q636" s="3">
        <v>0</v>
      </c>
      <c r="R636" s="3">
        <v>700000</v>
      </c>
      <c r="S636" s="3">
        <v>100000</v>
      </c>
    </row>
    <row r="637" spans="1:19" ht="18" customHeight="1" x14ac:dyDescent="0.25">
      <c r="A637" s="1" t="s">
        <v>707</v>
      </c>
      <c r="B637" s="57" t="s">
        <v>73</v>
      </c>
      <c r="C637" s="1">
        <v>2019</v>
      </c>
      <c r="D637" s="2">
        <f>SUM(E637,G637,I637,K637,M637,O637,P637,Q637,R637,S637)</f>
        <v>3900042.2</v>
      </c>
      <c r="E637" s="3">
        <v>954296.4</v>
      </c>
      <c r="F637" s="26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7">
        <v>465.96</v>
      </c>
      <c r="M637" s="7">
        <v>1213825.8</v>
      </c>
      <c r="N637" s="3">
        <v>0</v>
      </c>
      <c r="O637" s="3">
        <v>0</v>
      </c>
      <c r="P637" s="3">
        <v>931920</v>
      </c>
      <c r="Q637" s="3"/>
      <c r="R637" s="3">
        <v>700000</v>
      </c>
      <c r="S637" s="3">
        <v>100000</v>
      </c>
    </row>
    <row r="638" spans="1:19" ht="18" customHeight="1" x14ac:dyDescent="0.25">
      <c r="A638" s="1" t="s">
        <v>708</v>
      </c>
      <c r="B638" s="57" t="s">
        <v>74</v>
      </c>
      <c r="C638" s="1">
        <v>2019</v>
      </c>
      <c r="D638" s="2">
        <f>SUM(E638,G638,I638,K638,M638,O638,P638,Q638,R638,S638)</f>
        <v>1677845.9</v>
      </c>
      <c r="E638" s="7">
        <v>877845.9</v>
      </c>
      <c r="F638" s="26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700000</v>
      </c>
      <c r="S638" s="3">
        <v>100000</v>
      </c>
    </row>
    <row r="639" spans="1:19" ht="18" customHeight="1" x14ac:dyDescent="0.25">
      <c r="A639" s="1" t="s">
        <v>709</v>
      </c>
      <c r="B639" s="57" t="s">
        <v>75</v>
      </c>
      <c r="C639" s="1">
        <v>2019</v>
      </c>
      <c r="D639" s="2">
        <f>SUM(E639,G639,I639,K639,M639,O639,P639,Q639,R639,S639)</f>
        <v>3228350</v>
      </c>
      <c r="E639" s="7">
        <v>1104000</v>
      </c>
      <c r="F639" s="26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470</v>
      </c>
      <c r="M639" s="3">
        <v>1224350</v>
      </c>
      <c r="N639" s="3">
        <v>0</v>
      </c>
      <c r="O639" s="3">
        <v>0</v>
      </c>
      <c r="P639" s="3">
        <v>0</v>
      </c>
      <c r="Q639" s="3">
        <v>0</v>
      </c>
      <c r="R639" s="3">
        <v>700000</v>
      </c>
      <c r="S639" s="3">
        <v>200000</v>
      </c>
    </row>
    <row r="640" spans="1:19" ht="40.15" customHeight="1" x14ac:dyDescent="0.25">
      <c r="A640" s="69" t="s">
        <v>453</v>
      </c>
      <c r="B640" s="69"/>
      <c r="C640" s="56"/>
      <c r="D640" s="6">
        <f>SUM(D641:D643)</f>
        <v>4269000</v>
      </c>
      <c r="E640" s="6">
        <f t="shared" ref="E640:S640" si="143">SUM(E641:E643)</f>
        <v>0</v>
      </c>
      <c r="F640" s="33">
        <f t="shared" si="143"/>
        <v>0</v>
      </c>
      <c r="G640" s="6">
        <f t="shared" si="143"/>
        <v>0</v>
      </c>
      <c r="H640" s="6">
        <f t="shared" si="143"/>
        <v>1423</v>
      </c>
      <c r="I640" s="6">
        <f t="shared" si="143"/>
        <v>4269000</v>
      </c>
      <c r="J640" s="6">
        <f t="shared" si="143"/>
        <v>0</v>
      </c>
      <c r="K640" s="6">
        <f t="shared" si="143"/>
        <v>0</v>
      </c>
      <c r="L640" s="6">
        <f t="shared" si="143"/>
        <v>0</v>
      </c>
      <c r="M640" s="6">
        <f t="shared" si="143"/>
        <v>0</v>
      </c>
      <c r="N640" s="6">
        <f t="shared" si="143"/>
        <v>0</v>
      </c>
      <c r="O640" s="6">
        <f t="shared" si="143"/>
        <v>0</v>
      </c>
      <c r="P640" s="6">
        <f t="shared" si="143"/>
        <v>0</v>
      </c>
      <c r="Q640" s="6">
        <f t="shared" si="143"/>
        <v>0</v>
      </c>
      <c r="R640" s="6">
        <f t="shared" si="143"/>
        <v>0</v>
      </c>
      <c r="S640" s="6">
        <f t="shared" si="143"/>
        <v>0</v>
      </c>
    </row>
    <row r="641" spans="1:19" ht="21" customHeight="1" x14ac:dyDescent="0.25">
      <c r="A641" s="1" t="s">
        <v>710</v>
      </c>
      <c r="B641" s="57" t="s">
        <v>76</v>
      </c>
      <c r="C641" s="1">
        <v>2019</v>
      </c>
      <c r="D641" s="2">
        <f>SUM(E641,G641,I641,K641,M641,O641,P641,Q641,R641,S641)</f>
        <v>1320000</v>
      </c>
      <c r="E641" s="3">
        <v>0</v>
      </c>
      <c r="F641" s="26">
        <v>0</v>
      </c>
      <c r="G641" s="3">
        <v>0</v>
      </c>
      <c r="H641" s="3">
        <v>440</v>
      </c>
      <c r="I641" s="3">
        <v>1320000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</row>
    <row r="642" spans="1:19" ht="21" customHeight="1" x14ac:dyDescent="0.25">
      <c r="A642" s="1" t="s">
        <v>711</v>
      </c>
      <c r="B642" s="57" t="s">
        <v>77</v>
      </c>
      <c r="C642" s="1">
        <v>2019</v>
      </c>
      <c r="D642" s="2">
        <f>SUM(E642,G642,I642,K642,M642,O642,P642,Q642,R642,S642)</f>
        <v>1263000</v>
      </c>
      <c r="E642" s="3">
        <v>0</v>
      </c>
      <c r="F642" s="26">
        <v>0</v>
      </c>
      <c r="G642" s="3">
        <v>0</v>
      </c>
      <c r="H642" s="3">
        <v>421</v>
      </c>
      <c r="I642" s="3">
        <v>1263000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</row>
    <row r="643" spans="1:19" ht="21" customHeight="1" x14ac:dyDescent="0.25">
      <c r="A643" s="1" t="s">
        <v>712</v>
      </c>
      <c r="B643" s="57" t="s">
        <v>78</v>
      </c>
      <c r="C643" s="1">
        <v>2019</v>
      </c>
      <c r="D643" s="2">
        <f>SUM(E643,G643,I643,K643,M643,O643,P643,Q643,R643,S643)</f>
        <v>1686000</v>
      </c>
      <c r="E643" s="3">
        <v>0</v>
      </c>
      <c r="F643" s="26">
        <v>0</v>
      </c>
      <c r="G643" s="3">
        <v>0</v>
      </c>
      <c r="H643" s="3">
        <v>562</v>
      </c>
      <c r="I643" s="3">
        <v>1686000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</row>
    <row r="644" spans="1:19" ht="40.15" customHeight="1" x14ac:dyDescent="0.25">
      <c r="A644" s="69" t="s">
        <v>401</v>
      </c>
      <c r="B644" s="69"/>
      <c r="C644" s="56"/>
      <c r="D644" s="6">
        <f>SUM(D645:D646)</f>
        <v>13299125</v>
      </c>
      <c r="E644" s="6">
        <f t="shared" ref="E644:S644" si="144">SUM(E645:E646)</f>
        <v>1800000</v>
      </c>
      <c r="F644" s="62">
        <f t="shared" si="144"/>
        <v>0</v>
      </c>
      <c r="G644" s="6">
        <f t="shared" si="144"/>
        <v>0</v>
      </c>
      <c r="H644" s="6">
        <f t="shared" si="144"/>
        <v>1167.54</v>
      </c>
      <c r="I644" s="6">
        <f t="shared" si="144"/>
        <v>4000000</v>
      </c>
      <c r="J644" s="6">
        <f t="shared" si="144"/>
        <v>0</v>
      </c>
      <c r="K644" s="6">
        <f t="shared" si="144"/>
        <v>0</v>
      </c>
      <c r="L644" s="6">
        <f t="shared" si="144"/>
        <v>1844.1599999999999</v>
      </c>
      <c r="M644" s="6">
        <f t="shared" si="144"/>
        <v>3649125</v>
      </c>
      <c r="N644" s="6">
        <f t="shared" si="144"/>
        <v>0</v>
      </c>
      <c r="O644" s="6">
        <f t="shared" si="144"/>
        <v>0</v>
      </c>
      <c r="P644" s="6">
        <f t="shared" si="144"/>
        <v>3150000</v>
      </c>
      <c r="Q644" s="6">
        <f t="shared" si="144"/>
        <v>0</v>
      </c>
      <c r="R644" s="6">
        <f t="shared" si="144"/>
        <v>700000</v>
      </c>
      <c r="S644" s="6">
        <f t="shared" si="144"/>
        <v>0</v>
      </c>
    </row>
    <row r="645" spans="1:19" ht="19.899999999999999" customHeight="1" x14ac:dyDescent="0.25">
      <c r="A645" s="66" t="s">
        <v>713</v>
      </c>
      <c r="B645" s="57" t="s">
        <v>1363</v>
      </c>
      <c r="C645" s="60"/>
      <c r="D645" s="2">
        <f>SUM(E645,G645,I645,K645,M645,O645,P645,Q645,R645,S645)</f>
        <v>9500000</v>
      </c>
      <c r="E645" s="3">
        <v>1800000</v>
      </c>
      <c r="F645" s="26">
        <v>0</v>
      </c>
      <c r="G645" s="3">
        <v>0</v>
      </c>
      <c r="H645" s="7">
        <v>1167.54</v>
      </c>
      <c r="I645" s="7">
        <v>4000000</v>
      </c>
      <c r="J645" s="3">
        <v>0</v>
      </c>
      <c r="K645" s="3">
        <v>0</v>
      </c>
      <c r="L645" s="3">
        <v>1019.16</v>
      </c>
      <c r="M645" s="3">
        <v>1500000</v>
      </c>
      <c r="N645" s="3">
        <v>0</v>
      </c>
      <c r="O645" s="3">
        <v>0</v>
      </c>
      <c r="P645" s="3">
        <v>1500000</v>
      </c>
      <c r="Q645" s="3">
        <v>0</v>
      </c>
      <c r="R645" s="3">
        <v>700000</v>
      </c>
      <c r="S645" s="3">
        <v>0</v>
      </c>
    </row>
    <row r="646" spans="1:19" ht="19.899999999999999" customHeight="1" x14ac:dyDescent="0.25">
      <c r="A646" s="66" t="s">
        <v>714</v>
      </c>
      <c r="B646" s="57" t="s">
        <v>1430</v>
      </c>
      <c r="C646" s="60"/>
      <c r="D646" s="2">
        <f>SUM(E646,G646,I646,K646,M646,O646,P646,Q646,R646,S646)</f>
        <v>3799125</v>
      </c>
      <c r="E646" s="3">
        <v>0</v>
      </c>
      <c r="F646" s="26">
        <v>0</v>
      </c>
      <c r="G646" s="3">
        <v>0</v>
      </c>
      <c r="H646" s="7">
        <v>0</v>
      </c>
      <c r="I646" s="7">
        <v>0</v>
      </c>
      <c r="J646" s="3">
        <v>0</v>
      </c>
      <c r="K646" s="3">
        <v>0</v>
      </c>
      <c r="L646" s="3">
        <v>825</v>
      </c>
      <c r="M646" s="3">
        <v>2149125</v>
      </c>
      <c r="N646" s="3">
        <v>0</v>
      </c>
      <c r="O646" s="3">
        <v>0</v>
      </c>
      <c r="P646" s="3">
        <v>1650000</v>
      </c>
      <c r="Q646" s="3">
        <v>0</v>
      </c>
      <c r="R646" s="3">
        <v>0</v>
      </c>
      <c r="S646" s="3">
        <v>0</v>
      </c>
    </row>
    <row r="647" spans="1:19" ht="40.15" customHeight="1" x14ac:dyDescent="0.25">
      <c r="A647" s="69" t="s">
        <v>454</v>
      </c>
      <c r="B647" s="69"/>
      <c r="C647" s="56"/>
      <c r="D647" s="6">
        <f>SUM(D648:D659)</f>
        <v>36267570.660000004</v>
      </c>
      <c r="E647" s="6">
        <f t="shared" ref="E647:S647" si="145">SUM(E648:E659)</f>
        <v>0</v>
      </c>
      <c r="F647" s="33">
        <f t="shared" si="145"/>
        <v>0</v>
      </c>
      <c r="G647" s="6">
        <f t="shared" si="145"/>
        <v>0</v>
      </c>
      <c r="H647" s="6">
        <f t="shared" si="145"/>
        <v>9779.1999999999989</v>
      </c>
      <c r="I647" s="6">
        <f t="shared" si="145"/>
        <v>30667570.660000004</v>
      </c>
      <c r="J647" s="6">
        <f t="shared" si="145"/>
        <v>0</v>
      </c>
      <c r="K647" s="6">
        <f t="shared" si="145"/>
        <v>0</v>
      </c>
      <c r="L647" s="6">
        <f t="shared" si="145"/>
        <v>0</v>
      </c>
      <c r="M647" s="6">
        <f t="shared" si="145"/>
        <v>0</v>
      </c>
      <c r="N647" s="6">
        <f t="shared" si="145"/>
        <v>0</v>
      </c>
      <c r="O647" s="6">
        <f t="shared" si="145"/>
        <v>0</v>
      </c>
      <c r="P647" s="6">
        <f t="shared" si="145"/>
        <v>0</v>
      </c>
      <c r="Q647" s="6">
        <f t="shared" si="145"/>
        <v>0</v>
      </c>
      <c r="R647" s="6">
        <f t="shared" si="145"/>
        <v>4900000</v>
      </c>
      <c r="S647" s="6">
        <f t="shared" si="145"/>
        <v>700000</v>
      </c>
    </row>
    <row r="648" spans="1:19" ht="19.899999999999999" customHeight="1" x14ac:dyDescent="0.25">
      <c r="A648" s="1" t="s">
        <v>715</v>
      </c>
      <c r="B648" s="57" t="s">
        <v>88</v>
      </c>
      <c r="C648" s="1">
        <v>2019</v>
      </c>
      <c r="D648" s="2">
        <f>SUM(E648,G648,I648,K648,M648,O648,P648,Q648,R648,S648)</f>
        <v>3902131.2</v>
      </c>
      <c r="E648" s="3">
        <v>0</v>
      </c>
      <c r="F648" s="26">
        <v>0</v>
      </c>
      <c r="G648" s="3">
        <v>0</v>
      </c>
      <c r="H648" s="3">
        <v>989.2</v>
      </c>
      <c r="I648" s="3">
        <v>3102131.2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700000</v>
      </c>
      <c r="S648" s="3">
        <v>100000</v>
      </c>
    </row>
    <row r="649" spans="1:19" ht="19.899999999999999" customHeight="1" x14ac:dyDescent="0.25">
      <c r="A649" s="1" t="s">
        <v>716</v>
      </c>
      <c r="B649" s="57" t="s">
        <v>89</v>
      </c>
      <c r="C649" s="1">
        <v>2019</v>
      </c>
      <c r="D649" s="2">
        <f>SUM(E649,G649,I649,K649,M649,O649,P649,Q649,R649,S649)</f>
        <v>3437996.8</v>
      </c>
      <c r="E649" s="3">
        <v>0</v>
      </c>
      <c r="F649" s="26">
        <v>0</v>
      </c>
      <c r="G649" s="3">
        <v>0</v>
      </c>
      <c r="H649" s="3">
        <v>1096.3</v>
      </c>
      <c r="I649" s="3">
        <v>3437996.8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</row>
    <row r="650" spans="1:19" ht="19.899999999999999" customHeight="1" x14ac:dyDescent="0.25">
      <c r="A650" s="1" t="s">
        <v>717</v>
      </c>
      <c r="B650" s="57" t="s">
        <v>90</v>
      </c>
      <c r="C650" s="1">
        <v>2019</v>
      </c>
      <c r="D650" s="2">
        <f>SUM(E650,G650,I650,K650,M650,O650,P650,Q650,R650,S650)</f>
        <v>800000</v>
      </c>
      <c r="E650" s="3">
        <v>0</v>
      </c>
      <c r="F650" s="26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700000</v>
      </c>
      <c r="S650" s="3">
        <v>100000</v>
      </c>
    </row>
    <row r="651" spans="1:19" ht="19.899999999999999" customHeight="1" x14ac:dyDescent="0.25">
      <c r="A651" s="1" t="s">
        <v>900</v>
      </c>
      <c r="B651" s="57" t="s">
        <v>91</v>
      </c>
      <c r="C651" s="1">
        <v>2019</v>
      </c>
      <c r="D651" s="2">
        <f>SUM(E651,G651,I651,K651,M651,O651,P651,Q651,R651,S651)</f>
        <v>4473196.8</v>
      </c>
      <c r="E651" s="3">
        <v>0</v>
      </c>
      <c r="F651" s="26">
        <v>0</v>
      </c>
      <c r="G651" s="3">
        <v>0</v>
      </c>
      <c r="H651" s="3">
        <v>1171.3</v>
      </c>
      <c r="I651" s="3">
        <v>3673196.8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700000</v>
      </c>
      <c r="S651" s="3">
        <v>100000</v>
      </c>
    </row>
    <row r="652" spans="1:19" ht="19.899999999999999" customHeight="1" x14ac:dyDescent="0.25">
      <c r="A652" s="1" t="s">
        <v>901</v>
      </c>
      <c r="B652" s="57" t="s">
        <v>94</v>
      </c>
      <c r="C652" s="1">
        <v>2019</v>
      </c>
      <c r="D652" s="2">
        <f>SUM(E652,G652,I652,K652,M652,O652,P652,Q652,R652,S652)</f>
        <v>4186252.8</v>
      </c>
      <c r="E652" s="3">
        <v>0</v>
      </c>
      <c r="F652" s="26">
        <v>0</v>
      </c>
      <c r="G652" s="3">
        <v>0</v>
      </c>
      <c r="H652" s="3">
        <v>1079.8</v>
      </c>
      <c r="I652" s="3">
        <v>3386252.8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700000</v>
      </c>
      <c r="S652" s="3">
        <v>100000</v>
      </c>
    </row>
    <row r="653" spans="1:19" ht="19.899999999999999" customHeight="1" x14ac:dyDescent="0.25">
      <c r="A653" s="1" t="s">
        <v>902</v>
      </c>
      <c r="B653" s="57" t="s">
        <v>96</v>
      </c>
      <c r="C653" s="1">
        <v>2019</v>
      </c>
      <c r="D653" s="2">
        <f t="shared" ref="D653:D658" si="146">SUM(E653,G653,I653,K653,M653,O653,P653,Q653,R653,S653)</f>
        <v>3312876.8</v>
      </c>
      <c r="E653" s="3">
        <v>0</v>
      </c>
      <c r="F653" s="26">
        <v>0</v>
      </c>
      <c r="G653" s="3">
        <v>0</v>
      </c>
      <c r="H653" s="3">
        <v>801.3</v>
      </c>
      <c r="I653" s="3">
        <v>2512876.7999999998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700000</v>
      </c>
      <c r="S653" s="3">
        <v>100000</v>
      </c>
    </row>
    <row r="654" spans="1:19" ht="19.899999999999999" customHeight="1" x14ac:dyDescent="0.25">
      <c r="A654" s="1" t="s">
        <v>718</v>
      </c>
      <c r="B654" s="57" t="s">
        <v>97</v>
      </c>
      <c r="C654" s="1">
        <v>2019</v>
      </c>
      <c r="D654" s="2">
        <f t="shared" si="146"/>
        <v>3868262.3999999999</v>
      </c>
      <c r="E654" s="3">
        <v>0</v>
      </c>
      <c r="F654" s="26">
        <v>0</v>
      </c>
      <c r="G654" s="3">
        <v>0</v>
      </c>
      <c r="H654" s="3">
        <v>978.4</v>
      </c>
      <c r="I654" s="3">
        <v>3068262.3999999999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700000</v>
      </c>
      <c r="S654" s="3">
        <v>100000</v>
      </c>
    </row>
    <row r="655" spans="1:19" ht="19.899999999999999" customHeight="1" x14ac:dyDescent="0.25">
      <c r="A655" s="1" t="s">
        <v>719</v>
      </c>
      <c r="B655" s="57" t="s">
        <v>98</v>
      </c>
      <c r="C655" s="1">
        <v>2019</v>
      </c>
      <c r="D655" s="2">
        <f t="shared" si="146"/>
        <v>3004601.06</v>
      </c>
      <c r="E655" s="3">
        <v>0</v>
      </c>
      <c r="F655" s="26">
        <v>0</v>
      </c>
      <c r="G655" s="3">
        <v>0</v>
      </c>
      <c r="H655" s="3">
        <v>958.1</v>
      </c>
      <c r="I655" s="3">
        <v>3004601.06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</row>
    <row r="656" spans="1:19" ht="19.899999999999999" customHeight="1" x14ac:dyDescent="0.25">
      <c r="A656" s="1" t="s">
        <v>720</v>
      </c>
      <c r="B656" s="57" t="s">
        <v>99</v>
      </c>
      <c r="C656" s="1">
        <v>2019</v>
      </c>
      <c r="D656" s="2">
        <f t="shared" si="146"/>
        <v>4544697.5999999996</v>
      </c>
      <c r="E656" s="3">
        <v>0</v>
      </c>
      <c r="F656" s="26">
        <v>0</v>
      </c>
      <c r="G656" s="3">
        <v>0</v>
      </c>
      <c r="H656" s="3">
        <v>1194.0999999999999</v>
      </c>
      <c r="I656" s="3">
        <v>3744697.6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700000</v>
      </c>
      <c r="S656" s="3">
        <v>100000</v>
      </c>
    </row>
    <row r="657" spans="1:19" ht="19.899999999999999" customHeight="1" x14ac:dyDescent="0.25">
      <c r="A657" s="1" t="s">
        <v>721</v>
      </c>
      <c r="B657" s="57" t="s">
        <v>102</v>
      </c>
      <c r="C657" s="1">
        <v>2019</v>
      </c>
      <c r="D657" s="2">
        <f t="shared" si="146"/>
        <v>1777484.8</v>
      </c>
      <c r="E657" s="3">
        <v>0</v>
      </c>
      <c r="F657" s="26">
        <v>0</v>
      </c>
      <c r="G657" s="3">
        <v>0</v>
      </c>
      <c r="H657" s="3">
        <v>566.79999999999995</v>
      </c>
      <c r="I657" s="3">
        <v>1777484.8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</row>
    <row r="658" spans="1:19" ht="19.899999999999999" customHeight="1" x14ac:dyDescent="0.25">
      <c r="A658" s="1" t="s">
        <v>722</v>
      </c>
      <c r="B658" s="57" t="s">
        <v>103</v>
      </c>
      <c r="C658" s="1">
        <v>2019</v>
      </c>
      <c r="D658" s="2">
        <f t="shared" si="146"/>
        <v>2075404.8</v>
      </c>
      <c r="E658" s="3">
        <v>0</v>
      </c>
      <c r="F658" s="26">
        <v>0</v>
      </c>
      <c r="G658" s="3">
        <v>0</v>
      </c>
      <c r="H658" s="3">
        <v>661.8</v>
      </c>
      <c r="I658" s="3">
        <v>2075404.8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</row>
    <row r="659" spans="1:19" ht="19.899999999999999" customHeight="1" x14ac:dyDescent="0.25">
      <c r="A659" s="1" t="s">
        <v>723</v>
      </c>
      <c r="B659" s="57" t="s">
        <v>106</v>
      </c>
      <c r="C659" s="1">
        <v>2019</v>
      </c>
      <c r="D659" s="2">
        <f>E659+G659+I659+K659+M659+O659+P659+Q659+R659+S659</f>
        <v>884665.6</v>
      </c>
      <c r="E659" s="3">
        <v>0</v>
      </c>
      <c r="F659" s="26">
        <v>0</v>
      </c>
      <c r="G659" s="3">
        <v>0</v>
      </c>
      <c r="H659" s="3">
        <v>282.10000000000002</v>
      </c>
      <c r="I659" s="3">
        <v>884665.6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</row>
    <row r="660" spans="1:19" ht="39.950000000000003" customHeight="1" x14ac:dyDescent="0.25">
      <c r="A660" s="69" t="s">
        <v>1368</v>
      </c>
      <c r="B660" s="69"/>
      <c r="C660" s="1"/>
      <c r="D660" s="2">
        <f>SUM(D661)</f>
        <v>5587801.5499999998</v>
      </c>
      <c r="E660" s="2">
        <f t="shared" ref="E660:S660" si="147">SUM(E661)</f>
        <v>1403776.8</v>
      </c>
      <c r="F660" s="28">
        <f t="shared" si="147"/>
        <v>0</v>
      </c>
      <c r="G660" s="2">
        <f t="shared" si="147"/>
        <v>0</v>
      </c>
      <c r="H660" s="2">
        <f t="shared" si="147"/>
        <v>380.86</v>
      </c>
      <c r="I660" s="2">
        <f t="shared" si="147"/>
        <v>1142580</v>
      </c>
      <c r="J660" s="2">
        <f t="shared" si="147"/>
        <v>0</v>
      </c>
      <c r="K660" s="2">
        <f t="shared" si="147"/>
        <v>0</v>
      </c>
      <c r="L660" s="2">
        <f t="shared" si="147"/>
        <v>514.95000000000005</v>
      </c>
      <c r="M660" s="2">
        <f t="shared" si="147"/>
        <v>1341444.75</v>
      </c>
      <c r="N660" s="2">
        <f t="shared" si="147"/>
        <v>0</v>
      </c>
      <c r="O660" s="2">
        <f t="shared" si="147"/>
        <v>0</v>
      </c>
      <c r="P660" s="2">
        <f t="shared" si="147"/>
        <v>900000</v>
      </c>
      <c r="Q660" s="2">
        <f t="shared" si="147"/>
        <v>0</v>
      </c>
      <c r="R660" s="2">
        <f t="shared" si="147"/>
        <v>700000</v>
      </c>
      <c r="S660" s="2">
        <f t="shared" si="147"/>
        <v>100000</v>
      </c>
    </row>
    <row r="661" spans="1:19" ht="19.899999999999999" customHeight="1" x14ac:dyDescent="0.25">
      <c r="A661" s="1" t="s">
        <v>724</v>
      </c>
      <c r="B661" s="57" t="s">
        <v>1352</v>
      </c>
      <c r="C661" s="1"/>
      <c r="D661" s="2">
        <f>E661+G661+I661+K661+M661+O661+P661+Q661+R661+S661</f>
        <v>5587801.5499999998</v>
      </c>
      <c r="E661" s="3">
        <v>1403776.8</v>
      </c>
      <c r="F661" s="26">
        <v>0</v>
      </c>
      <c r="G661" s="3">
        <v>0</v>
      </c>
      <c r="H661" s="3">
        <v>380.86</v>
      </c>
      <c r="I661" s="3">
        <v>1142580</v>
      </c>
      <c r="J661" s="3">
        <v>0</v>
      </c>
      <c r="K661" s="3">
        <v>0</v>
      </c>
      <c r="L661" s="3">
        <v>514.95000000000005</v>
      </c>
      <c r="M661" s="3">
        <v>1341444.75</v>
      </c>
      <c r="N661" s="3">
        <v>0</v>
      </c>
      <c r="O661" s="3">
        <v>0</v>
      </c>
      <c r="P661" s="3">
        <v>900000</v>
      </c>
      <c r="Q661" s="3">
        <v>0</v>
      </c>
      <c r="R661" s="3">
        <v>700000</v>
      </c>
      <c r="S661" s="3">
        <v>100000</v>
      </c>
    </row>
    <row r="662" spans="1:19" ht="22.9" customHeight="1" x14ac:dyDescent="0.25">
      <c r="A662" s="69" t="s">
        <v>404</v>
      </c>
      <c r="B662" s="69"/>
      <c r="C662" s="56"/>
      <c r="D662" s="6">
        <f>SUM(D663:D750)</f>
        <v>490575219.29000002</v>
      </c>
      <c r="E662" s="6">
        <f t="shared" ref="E662:S662" si="148">SUM(E663:E750)</f>
        <v>131911724.14</v>
      </c>
      <c r="F662" s="33">
        <f t="shared" si="148"/>
        <v>0</v>
      </c>
      <c r="G662" s="6">
        <f t="shared" si="148"/>
        <v>0</v>
      </c>
      <c r="H662" s="6">
        <f t="shared" si="148"/>
        <v>52809.689999999995</v>
      </c>
      <c r="I662" s="6">
        <f t="shared" si="148"/>
        <v>168423423</v>
      </c>
      <c r="J662" s="6">
        <f t="shared" si="148"/>
        <v>110.2</v>
      </c>
      <c r="K662" s="6">
        <f t="shared" si="148"/>
        <v>132240</v>
      </c>
      <c r="L662" s="6">
        <f t="shared" si="148"/>
        <v>35640.03</v>
      </c>
      <c r="M662" s="6">
        <f t="shared" si="148"/>
        <v>91262452.150000006</v>
      </c>
      <c r="N662" s="6">
        <f t="shared" si="148"/>
        <v>331.2</v>
      </c>
      <c r="O662" s="6">
        <f t="shared" si="148"/>
        <v>695520</v>
      </c>
      <c r="P662" s="6">
        <f t="shared" si="148"/>
        <v>69049860</v>
      </c>
      <c r="Q662" s="6">
        <f t="shared" si="148"/>
        <v>0</v>
      </c>
      <c r="R662" s="6">
        <f t="shared" si="148"/>
        <v>21700000</v>
      </c>
      <c r="S662" s="6">
        <f t="shared" si="148"/>
        <v>7400000</v>
      </c>
    </row>
    <row r="663" spans="1:19" ht="19.899999999999999" customHeight="1" x14ac:dyDescent="0.25">
      <c r="A663" s="63" t="s">
        <v>599</v>
      </c>
      <c r="B663" s="11" t="s">
        <v>655</v>
      </c>
      <c r="C663" s="1">
        <v>2019</v>
      </c>
      <c r="D663" s="2">
        <f t="shared" ref="D663:D694" si="149">SUM(E663,G663,I663,K663,M663,O663,P663,Q663,R663,S663)</f>
        <v>4393751</v>
      </c>
      <c r="E663" s="3">
        <v>1812969</v>
      </c>
      <c r="F663" s="26">
        <v>0</v>
      </c>
      <c r="G663" s="3">
        <v>0</v>
      </c>
      <c r="H663" s="3">
        <v>457.19</v>
      </c>
      <c r="I663" s="3">
        <v>2194512</v>
      </c>
      <c r="J663" s="3">
        <v>0</v>
      </c>
      <c r="K663" s="3">
        <v>0</v>
      </c>
      <c r="L663" s="3">
        <v>0</v>
      </c>
      <c r="M663" s="3">
        <v>0</v>
      </c>
      <c r="N663" s="3">
        <v>88.7</v>
      </c>
      <c r="O663" s="3">
        <v>186270</v>
      </c>
      <c r="P663" s="3">
        <v>0</v>
      </c>
      <c r="Q663" s="3">
        <v>0</v>
      </c>
      <c r="R663" s="3">
        <v>0</v>
      </c>
      <c r="S663" s="3">
        <v>200000</v>
      </c>
    </row>
    <row r="664" spans="1:19" ht="19.899999999999999" customHeight="1" x14ac:dyDescent="0.25">
      <c r="A664" s="63" t="s">
        <v>600</v>
      </c>
      <c r="B664" s="11" t="s">
        <v>126</v>
      </c>
      <c r="C664" s="1">
        <v>2018</v>
      </c>
      <c r="D664" s="2">
        <f t="shared" si="149"/>
        <v>3383963</v>
      </c>
      <c r="E664" s="3">
        <v>0</v>
      </c>
      <c r="F664" s="26">
        <v>0</v>
      </c>
      <c r="G664" s="3">
        <v>0</v>
      </c>
      <c r="H664" s="3">
        <v>468</v>
      </c>
      <c r="I664" s="3">
        <v>1067648</v>
      </c>
      <c r="J664" s="3">
        <v>0</v>
      </c>
      <c r="K664" s="3">
        <v>0</v>
      </c>
      <c r="L664" s="3">
        <v>503</v>
      </c>
      <c r="M664" s="3">
        <v>1310315</v>
      </c>
      <c r="N664" s="3">
        <v>0</v>
      </c>
      <c r="O664" s="3">
        <v>0</v>
      </c>
      <c r="P664" s="3">
        <v>1006000</v>
      </c>
      <c r="Q664" s="3">
        <v>0</v>
      </c>
      <c r="R664" s="3">
        <v>0</v>
      </c>
      <c r="S664" s="3">
        <v>0</v>
      </c>
    </row>
    <row r="665" spans="1:19" ht="19.899999999999999" customHeight="1" x14ac:dyDescent="0.25">
      <c r="A665" s="63" t="s">
        <v>601</v>
      </c>
      <c r="B665" s="11" t="s">
        <v>127</v>
      </c>
      <c r="C665" s="1">
        <v>2018</v>
      </c>
      <c r="D665" s="2">
        <f t="shared" si="149"/>
        <v>3665059.5</v>
      </c>
      <c r="E665" s="3">
        <v>0</v>
      </c>
      <c r="F665" s="26">
        <v>0</v>
      </c>
      <c r="G665" s="3">
        <v>0</v>
      </c>
      <c r="H665" s="3">
        <v>463</v>
      </c>
      <c r="I665" s="3">
        <v>1351968</v>
      </c>
      <c r="J665" s="3">
        <v>0</v>
      </c>
      <c r="K665" s="3">
        <v>0</v>
      </c>
      <c r="L665" s="3">
        <v>502.3</v>
      </c>
      <c r="M665" s="3">
        <v>1308491.5</v>
      </c>
      <c r="N665" s="3">
        <v>0</v>
      </c>
      <c r="O665" s="3">
        <v>0</v>
      </c>
      <c r="P665" s="3">
        <v>1004600</v>
      </c>
      <c r="Q665" s="3">
        <v>0</v>
      </c>
      <c r="R665" s="3">
        <v>0</v>
      </c>
      <c r="S665" s="3">
        <v>0</v>
      </c>
    </row>
    <row r="666" spans="1:19" ht="19.899999999999999" customHeight="1" x14ac:dyDescent="0.25">
      <c r="A666" s="63" t="s">
        <v>602</v>
      </c>
      <c r="B666" s="11" t="s">
        <v>128</v>
      </c>
      <c r="C666" s="1">
        <v>2018</v>
      </c>
      <c r="D666" s="2">
        <f t="shared" si="149"/>
        <v>3660542</v>
      </c>
      <c r="E666" s="3">
        <v>0</v>
      </c>
      <c r="F666" s="26">
        <v>0</v>
      </c>
      <c r="G666" s="3">
        <v>0</v>
      </c>
      <c r="H666" s="3">
        <v>462</v>
      </c>
      <c r="I666" s="3">
        <v>1348832</v>
      </c>
      <c r="J666" s="3">
        <v>0</v>
      </c>
      <c r="K666" s="3">
        <v>0</v>
      </c>
      <c r="L666" s="3">
        <v>502</v>
      </c>
      <c r="M666" s="3">
        <v>1307710</v>
      </c>
      <c r="N666" s="3">
        <v>0</v>
      </c>
      <c r="O666" s="3">
        <v>0</v>
      </c>
      <c r="P666" s="3">
        <v>1004000</v>
      </c>
      <c r="Q666" s="3">
        <v>0</v>
      </c>
      <c r="R666" s="3">
        <v>0</v>
      </c>
      <c r="S666" s="3">
        <v>0</v>
      </c>
    </row>
    <row r="667" spans="1:19" ht="19.899999999999999" customHeight="1" x14ac:dyDescent="0.25">
      <c r="A667" s="63" t="s">
        <v>603</v>
      </c>
      <c r="B667" s="11" t="s">
        <v>129</v>
      </c>
      <c r="C667" s="1">
        <v>2018</v>
      </c>
      <c r="D667" s="2">
        <f t="shared" si="149"/>
        <v>3554270</v>
      </c>
      <c r="E667" s="3">
        <v>0</v>
      </c>
      <c r="F667" s="26">
        <v>0</v>
      </c>
      <c r="G667" s="3">
        <v>0</v>
      </c>
      <c r="H667" s="3">
        <v>460</v>
      </c>
      <c r="I667" s="3">
        <v>1242560</v>
      </c>
      <c r="J667" s="3">
        <v>0</v>
      </c>
      <c r="K667" s="3">
        <v>0</v>
      </c>
      <c r="L667" s="3">
        <v>502</v>
      </c>
      <c r="M667" s="3">
        <v>1307710</v>
      </c>
      <c r="N667" s="3">
        <v>0</v>
      </c>
      <c r="O667" s="3">
        <v>0</v>
      </c>
      <c r="P667" s="3">
        <v>1004000</v>
      </c>
      <c r="Q667" s="3">
        <v>0</v>
      </c>
      <c r="R667" s="3">
        <v>0</v>
      </c>
      <c r="S667" s="3">
        <v>0</v>
      </c>
    </row>
    <row r="668" spans="1:19" ht="19.899999999999999" customHeight="1" x14ac:dyDescent="0.25">
      <c r="A668" s="63" t="s">
        <v>604</v>
      </c>
      <c r="B668" s="11" t="s">
        <v>1346</v>
      </c>
      <c r="C668" s="1">
        <v>2019</v>
      </c>
      <c r="D668" s="2">
        <f t="shared" si="149"/>
        <v>762000</v>
      </c>
      <c r="E668" s="3">
        <v>0</v>
      </c>
      <c r="F668" s="26">
        <v>0</v>
      </c>
      <c r="G668" s="3">
        <v>0</v>
      </c>
      <c r="H668" s="3">
        <v>254</v>
      </c>
      <c r="I668" s="3">
        <v>762000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</row>
    <row r="669" spans="1:19" ht="19.899999999999999" customHeight="1" x14ac:dyDescent="0.25">
      <c r="A669" s="63" t="s">
        <v>605</v>
      </c>
      <c r="B669" s="57" t="s">
        <v>158</v>
      </c>
      <c r="C669" s="1">
        <v>2019</v>
      </c>
      <c r="D669" s="2">
        <f t="shared" si="149"/>
        <v>617200</v>
      </c>
      <c r="E669" s="3">
        <v>0</v>
      </c>
      <c r="F669" s="26">
        <v>0</v>
      </c>
      <c r="G669" s="3">
        <v>0</v>
      </c>
      <c r="H669" s="3">
        <v>200</v>
      </c>
      <c r="I669" s="3">
        <v>617200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</row>
    <row r="670" spans="1:19" ht="19.899999999999999" customHeight="1" x14ac:dyDescent="0.25">
      <c r="A670" s="63" t="s">
        <v>892</v>
      </c>
      <c r="B670" s="11" t="s">
        <v>131</v>
      </c>
      <c r="C670" s="1">
        <v>2019</v>
      </c>
      <c r="D670" s="2">
        <f t="shared" si="149"/>
        <v>2099470</v>
      </c>
      <c r="E670" s="3">
        <v>0</v>
      </c>
      <c r="F670" s="26">
        <v>0</v>
      </c>
      <c r="G670" s="3">
        <v>0</v>
      </c>
      <c r="H670" s="3">
        <v>370</v>
      </c>
      <c r="I670" s="3">
        <v>1060320</v>
      </c>
      <c r="J670" s="3">
        <v>0</v>
      </c>
      <c r="K670" s="3">
        <v>0</v>
      </c>
      <c r="L670" s="3">
        <v>230</v>
      </c>
      <c r="M670" s="7">
        <v>579150</v>
      </c>
      <c r="N670" s="3">
        <v>0</v>
      </c>
      <c r="O670" s="3">
        <v>0</v>
      </c>
      <c r="P670" s="3">
        <v>460000</v>
      </c>
      <c r="Q670" s="3">
        <v>0</v>
      </c>
      <c r="R670" s="3">
        <v>0</v>
      </c>
      <c r="S670" s="3">
        <v>0</v>
      </c>
    </row>
    <row r="671" spans="1:19" ht="19.899999999999999" customHeight="1" x14ac:dyDescent="0.25">
      <c r="A671" s="63" t="s">
        <v>606</v>
      </c>
      <c r="B671" s="11" t="s">
        <v>132</v>
      </c>
      <c r="C671" s="1">
        <v>2019</v>
      </c>
      <c r="D671" s="2">
        <f t="shared" si="149"/>
        <v>1038368</v>
      </c>
      <c r="E671" s="3">
        <v>0</v>
      </c>
      <c r="F671" s="26">
        <v>0</v>
      </c>
      <c r="G671" s="3">
        <v>0</v>
      </c>
      <c r="H671" s="3">
        <v>363</v>
      </c>
      <c r="I671" s="3">
        <v>1038368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</row>
    <row r="672" spans="1:19" ht="19.899999999999999" customHeight="1" x14ac:dyDescent="0.25">
      <c r="A672" s="63" t="s">
        <v>607</v>
      </c>
      <c r="B672" s="11" t="s">
        <v>133</v>
      </c>
      <c r="C672" s="1">
        <v>2019</v>
      </c>
      <c r="D672" s="2">
        <f t="shared" si="149"/>
        <v>1039150</v>
      </c>
      <c r="E672" s="3">
        <v>0</v>
      </c>
      <c r="F672" s="26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230</v>
      </c>
      <c r="M672" s="3">
        <v>579150</v>
      </c>
      <c r="N672" s="3">
        <v>0</v>
      </c>
      <c r="O672" s="3">
        <v>0</v>
      </c>
      <c r="P672" s="3">
        <v>460000</v>
      </c>
      <c r="Q672" s="3">
        <v>0</v>
      </c>
      <c r="R672" s="3">
        <v>0</v>
      </c>
      <c r="S672" s="3">
        <v>0</v>
      </c>
    </row>
    <row r="673" spans="1:19" ht="19.899999999999999" customHeight="1" x14ac:dyDescent="0.25">
      <c r="A673" s="63" t="s">
        <v>893</v>
      </c>
      <c r="B673" s="11" t="s">
        <v>134</v>
      </c>
      <c r="C673" s="1">
        <v>2019</v>
      </c>
      <c r="D673" s="2">
        <f t="shared" si="149"/>
        <v>1097952</v>
      </c>
      <c r="E673" s="3">
        <v>0</v>
      </c>
      <c r="F673" s="26">
        <v>0</v>
      </c>
      <c r="G673" s="3">
        <v>0</v>
      </c>
      <c r="H673" s="3">
        <v>382</v>
      </c>
      <c r="I673" s="3">
        <v>1097952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</row>
    <row r="674" spans="1:19" ht="19.899999999999999" customHeight="1" x14ac:dyDescent="0.25">
      <c r="A674" s="63" t="s">
        <v>608</v>
      </c>
      <c r="B674" s="11" t="s">
        <v>136</v>
      </c>
      <c r="C674" s="1">
        <v>2019</v>
      </c>
      <c r="D674" s="2">
        <f t="shared" si="149"/>
        <v>894816</v>
      </c>
      <c r="E674" s="3">
        <v>0</v>
      </c>
      <c r="F674" s="26">
        <v>0</v>
      </c>
      <c r="G674" s="3">
        <v>0</v>
      </c>
      <c r="H674" s="3">
        <v>381</v>
      </c>
      <c r="I674" s="3">
        <v>894816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</row>
    <row r="675" spans="1:19" ht="19.899999999999999" customHeight="1" x14ac:dyDescent="0.25">
      <c r="A675" s="63" t="s">
        <v>609</v>
      </c>
      <c r="B675" s="11" t="s">
        <v>138</v>
      </c>
      <c r="C675" s="1">
        <v>2019</v>
      </c>
      <c r="D675" s="2">
        <f t="shared" si="149"/>
        <v>9418514</v>
      </c>
      <c r="E675" s="3">
        <v>0</v>
      </c>
      <c r="F675" s="26">
        <v>0</v>
      </c>
      <c r="G675" s="3">
        <v>0</v>
      </c>
      <c r="H675" s="3">
        <v>950</v>
      </c>
      <c r="I675" s="3">
        <v>2879200</v>
      </c>
      <c r="J675" s="3">
        <v>0</v>
      </c>
      <c r="K675" s="3">
        <v>0</v>
      </c>
      <c r="L675" s="3">
        <v>1268</v>
      </c>
      <c r="M675" s="3">
        <v>3103314</v>
      </c>
      <c r="N675" s="3">
        <v>0</v>
      </c>
      <c r="O675" s="3">
        <v>0</v>
      </c>
      <c r="P675" s="3">
        <v>2536000</v>
      </c>
      <c r="Q675" s="3">
        <v>0</v>
      </c>
      <c r="R675" s="3">
        <v>700000</v>
      </c>
      <c r="S675" s="3">
        <v>200000</v>
      </c>
    </row>
    <row r="676" spans="1:19" ht="19.899999999999999" customHeight="1" x14ac:dyDescent="0.25">
      <c r="A676" s="63" t="s">
        <v>610</v>
      </c>
      <c r="B676" s="11" t="s">
        <v>139</v>
      </c>
      <c r="C676" s="1">
        <v>2019</v>
      </c>
      <c r="D676" s="2">
        <f t="shared" si="149"/>
        <v>7121488.3600000003</v>
      </c>
      <c r="E676" s="3">
        <v>1370478.36</v>
      </c>
      <c r="F676" s="26">
        <v>0</v>
      </c>
      <c r="G676" s="3">
        <v>0</v>
      </c>
      <c r="H676" s="3">
        <v>398</v>
      </c>
      <c r="I676" s="3">
        <v>1910400</v>
      </c>
      <c r="J676" s="3">
        <v>0</v>
      </c>
      <c r="K676" s="3">
        <v>0</v>
      </c>
      <c r="L676" s="3">
        <v>682</v>
      </c>
      <c r="M676" s="3">
        <v>1676610</v>
      </c>
      <c r="N676" s="3">
        <v>0</v>
      </c>
      <c r="O676" s="3">
        <v>0</v>
      </c>
      <c r="P676" s="3">
        <v>1364000</v>
      </c>
      <c r="Q676" s="3">
        <v>0</v>
      </c>
      <c r="R676" s="3">
        <v>700000</v>
      </c>
      <c r="S676" s="3">
        <v>100000</v>
      </c>
    </row>
    <row r="677" spans="1:19" ht="19.899999999999999" customHeight="1" x14ac:dyDescent="0.25">
      <c r="A677" s="63" t="s">
        <v>636</v>
      </c>
      <c r="B677" s="11" t="s">
        <v>140</v>
      </c>
      <c r="C677" s="1">
        <v>2019</v>
      </c>
      <c r="D677" s="2">
        <f t="shared" si="149"/>
        <v>990728</v>
      </c>
      <c r="E677" s="3">
        <v>0</v>
      </c>
      <c r="F677" s="26">
        <v>0</v>
      </c>
      <c r="G677" s="3">
        <v>0</v>
      </c>
      <c r="H677" s="3">
        <v>373</v>
      </c>
      <c r="I677" s="3">
        <v>990728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</row>
    <row r="678" spans="1:19" ht="19.899999999999999" customHeight="1" x14ac:dyDescent="0.25">
      <c r="A678" s="63" t="s">
        <v>637</v>
      </c>
      <c r="B678" s="11" t="s">
        <v>142</v>
      </c>
      <c r="C678" s="1">
        <v>2019</v>
      </c>
      <c r="D678" s="2">
        <f t="shared" si="149"/>
        <v>1187168</v>
      </c>
      <c r="E678" s="3">
        <v>0</v>
      </c>
      <c r="F678" s="26">
        <v>0</v>
      </c>
      <c r="G678" s="3">
        <v>0</v>
      </c>
      <c r="H678" s="3">
        <v>538</v>
      </c>
      <c r="I678" s="3">
        <v>1187168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</row>
    <row r="679" spans="1:19" ht="19.899999999999999" customHeight="1" x14ac:dyDescent="0.25">
      <c r="A679" s="63" t="s">
        <v>638</v>
      </c>
      <c r="B679" s="11" t="s">
        <v>1432</v>
      </c>
      <c r="C679" s="1"/>
      <c r="D679" s="2">
        <f t="shared" si="149"/>
        <v>28983027.829999998</v>
      </c>
      <c r="E679" s="3">
        <v>28183027.829999998</v>
      </c>
      <c r="F679" s="26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700000</v>
      </c>
      <c r="S679" s="3">
        <v>100000</v>
      </c>
    </row>
    <row r="680" spans="1:19" ht="19.899999999999999" customHeight="1" x14ac:dyDescent="0.25">
      <c r="A680" s="63" t="s">
        <v>903</v>
      </c>
      <c r="B680" s="11" t="s">
        <v>646</v>
      </c>
      <c r="C680" s="1">
        <v>2019</v>
      </c>
      <c r="D680" s="2">
        <f t="shared" si="149"/>
        <v>800000</v>
      </c>
      <c r="E680" s="3">
        <v>0</v>
      </c>
      <c r="F680" s="26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700000</v>
      </c>
      <c r="S680" s="3">
        <v>100000</v>
      </c>
    </row>
    <row r="681" spans="1:19" ht="19.899999999999999" customHeight="1" x14ac:dyDescent="0.25">
      <c r="A681" s="63" t="s">
        <v>639</v>
      </c>
      <c r="B681" s="11" t="s">
        <v>159</v>
      </c>
      <c r="C681" s="1">
        <v>2019</v>
      </c>
      <c r="D681" s="2">
        <f t="shared" si="149"/>
        <v>1508288</v>
      </c>
      <c r="E681" s="3">
        <v>0</v>
      </c>
      <c r="F681" s="26">
        <v>0</v>
      </c>
      <c r="G681" s="3">
        <v>0</v>
      </c>
      <c r="H681" s="3">
        <v>583</v>
      </c>
      <c r="I681" s="3">
        <v>1508288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</row>
    <row r="682" spans="1:19" ht="19.899999999999999" customHeight="1" x14ac:dyDescent="0.25">
      <c r="A682" s="63" t="s">
        <v>725</v>
      </c>
      <c r="B682" s="11" t="s">
        <v>152</v>
      </c>
      <c r="C682" s="1">
        <v>2018</v>
      </c>
      <c r="D682" s="2">
        <f t="shared" si="149"/>
        <v>3795708.5</v>
      </c>
      <c r="E682" s="3">
        <v>0</v>
      </c>
      <c r="F682" s="26">
        <v>0</v>
      </c>
      <c r="G682" s="3">
        <v>0</v>
      </c>
      <c r="H682" s="3">
        <v>932.6</v>
      </c>
      <c r="I682" s="3">
        <v>2224633</v>
      </c>
      <c r="J682" s="3">
        <v>0</v>
      </c>
      <c r="K682" s="3">
        <v>0</v>
      </c>
      <c r="L682" s="3">
        <v>603.1</v>
      </c>
      <c r="M682" s="3">
        <v>1571075.5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</row>
    <row r="683" spans="1:19" ht="19.899999999999999" customHeight="1" x14ac:dyDescent="0.25">
      <c r="A683" s="63" t="s">
        <v>904</v>
      </c>
      <c r="B683" s="11" t="s">
        <v>853</v>
      </c>
      <c r="C683" s="1"/>
      <c r="D683" s="2">
        <f t="shared" si="149"/>
        <v>31743328.899999999</v>
      </c>
      <c r="E683" s="3">
        <v>10170828.9</v>
      </c>
      <c r="F683" s="26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4500</v>
      </c>
      <c r="M683" s="3">
        <v>11722500</v>
      </c>
      <c r="N683" s="3">
        <v>0</v>
      </c>
      <c r="O683" s="3">
        <v>0</v>
      </c>
      <c r="P683" s="3">
        <v>9000000</v>
      </c>
      <c r="Q683" s="3">
        <v>0</v>
      </c>
      <c r="R683" s="3">
        <v>700000</v>
      </c>
      <c r="S683" s="3">
        <v>150000</v>
      </c>
    </row>
    <row r="684" spans="1:19" ht="19.899999999999999" customHeight="1" x14ac:dyDescent="0.25">
      <c r="A684" s="63" t="s">
        <v>726</v>
      </c>
      <c r="B684" s="11" t="s">
        <v>162</v>
      </c>
      <c r="C684" s="1">
        <v>2019</v>
      </c>
      <c r="D684" s="2">
        <f t="shared" si="149"/>
        <v>2822192</v>
      </c>
      <c r="E684" s="3">
        <v>0</v>
      </c>
      <c r="F684" s="26">
        <v>0</v>
      </c>
      <c r="G684" s="3">
        <v>0</v>
      </c>
      <c r="H684" s="3">
        <v>497</v>
      </c>
      <c r="I684" s="3">
        <v>1358592</v>
      </c>
      <c r="J684" s="3">
        <v>0</v>
      </c>
      <c r="K684" s="3">
        <v>0</v>
      </c>
      <c r="L684" s="3">
        <v>320</v>
      </c>
      <c r="M684" s="7">
        <v>823600</v>
      </c>
      <c r="N684" s="3">
        <v>0</v>
      </c>
      <c r="O684" s="3">
        <v>0</v>
      </c>
      <c r="P684" s="3">
        <v>640000</v>
      </c>
      <c r="Q684" s="3">
        <v>0</v>
      </c>
      <c r="R684" s="3">
        <v>0</v>
      </c>
      <c r="S684" s="3">
        <v>0</v>
      </c>
    </row>
    <row r="685" spans="1:19" ht="19.899999999999999" customHeight="1" x14ac:dyDescent="0.25">
      <c r="A685" s="63" t="s">
        <v>727</v>
      </c>
      <c r="B685" s="11" t="s">
        <v>163</v>
      </c>
      <c r="C685" s="1">
        <v>2019</v>
      </c>
      <c r="D685" s="2">
        <f t="shared" si="149"/>
        <v>2514512</v>
      </c>
      <c r="E685" s="3">
        <v>0</v>
      </c>
      <c r="F685" s="26">
        <v>0</v>
      </c>
      <c r="G685" s="3">
        <v>0</v>
      </c>
      <c r="H685" s="3">
        <v>367</v>
      </c>
      <c r="I685" s="3">
        <v>1050912</v>
      </c>
      <c r="J685" s="3">
        <v>0</v>
      </c>
      <c r="K685" s="3">
        <v>0</v>
      </c>
      <c r="L685" s="3">
        <v>320</v>
      </c>
      <c r="M685" s="7">
        <v>823600</v>
      </c>
      <c r="N685" s="3">
        <v>0</v>
      </c>
      <c r="O685" s="3">
        <v>0</v>
      </c>
      <c r="P685" s="3">
        <v>640000</v>
      </c>
      <c r="Q685" s="3">
        <v>0</v>
      </c>
      <c r="R685" s="3">
        <v>0</v>
      </c>
      <c r="S685" s="3">
        <v>0</v>
      </c>
    </row>
    <row r="686" spans="1:19" ht="19.899999999999999" customHeight="1" x14ac:dyDescent="0.25">
      <c r="A686" s="63" t="s">
        <v>728</v>
      </c>
      <c r="B686" s="11" t="s">
        <v>164</v>
      </c>
      <c r="C686" s="1">
        <v>2019</v>
      </c>
      <c r="D686" s="2">
        <f t="shared" si="149"/>
        <v>22140574</v>
      </c>
      <c r="E686" s="3">
        <v>8208114</v>
      </c>
      <c r="F686" s="26">
        <v>0</v>
      </c>
      <c r="G686" s="3">
        <v>0</v>
      </c>
      <c r="H686" s="3">
        <v>1184</v>
      </c>
      <c r="I686" s="3">
        <v>5683200</v>
      </c>
      <c r="J686" s="3">
        <v>0</v>
      </c>
      <c r="K686" s="3">
        <v>0</v>
      </c>
      <c r="L686" s="3">
        <v>1612</v>
      </c>
      <c r="M686" s="7">
        <v>4199260</v>
      </c>
      <c r="N686" s="3">
        <v>0</v>
      </c>
      <c r="O686" s="3">
        <v>0</v>
      </c>
      <c r="P686" s="3">
        <v>3200000</v>
      </c>
      <c r="Q686" s="3">
        <v>0</v>
      </c>
      <c r="R686" s="3">
        <v>700000</v>
      </c>
      <c r="S686" s="3">
        <v>150000</v>
      </c>
    </row>
    <row r="687" spans="1:19" ht="19.899999999999999" customHeight="1" x14ac:dyDescent="0.25">
      <c r="A687" s="63" t="s">
        <v>834</v>
      </c>
      <c r="B687" s="11" t="s">
        <v>165</v>
      </c>
      <c r="C687" s="1">
        <v>2019</v>
      </c>
      <c r="D687" s="2">
        <f t="shared" si="149"/>
        <v>6953541</v>
      </c>
      <c r="E687" s="3">
        <v>0</v>
      </c>
      <c r="F687" s="26">
        <v>0</v>
      </c>
      <c r="G687" s="3">
        <v>0</v>
      </c>
      <c r="H687" s="3">
        <v>1026</v>
      </c>
      <c r="I687" s="3">
        <v>3117536</v>
      </c>
      <c r="J687" s="3">
        <v>0</v>
      </c>
      <c r="K687" s="3">
        <v>0</v>
      </c>
      <c r="L687" s="3">
        <v>681</v>
      </c>
      <c r="M687" s="7">
        <v>1674005</v>
      </c>
      <c r="N687" s="3">
        <v>0</v>
      </c>
      <c r="O687" s="3">
        <v>0</v>
      </c>
      <c r="P687" s="3">
        <v>1362000</v>
      </c>
      <c r="Q687" s="3">
        <v>0</v>
      </c>
      <c r="R687" s="3">
        <v>700000</v>
      </c>
      <c r="S687" s="3">
        <v>100000</v>
      </c>
    </row>
    <row r="688" spans="1:19" ht="19.899999999999999" customHeight="1" x14ac:dyDescent="0.25">
      <c r="A688" s="63" t="s">
        <v>835</v>
      </c>
      <c r="B688" s="11" t="s">
        <v>166</v>
      </c>
      <c r="C688" s="1">
        <v>2019</v>
      </c>
      <c r="D688" s="2">
        <f t="shared" si="149"/>
        <v>6543745</v>
      </c>
      <c r="E688" s="3">
        <v>0</v>
      </c>
      <c r="F688" s="26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1269</v>
      </c>
      <c r="M688" s="7">
        <v>3205745</v>
      </c>
      <c r="N688" s="3">
        <v>0</v>
      </c>
      <c r="O688" s="3">
        <v>0</v>
      </c>
      <c r="P688" s="3">
        <v>2538000</v>
      </c>
      <c r="Q688" s="3">
        <v>0</v>
      </c>
      <c r="R688" s="3">
        <v>700000</v>
      </c>
      <c r="S688" s="3">
        <v>100000</v>
      </c>
    </row>
    <row r="689" spans="1:19" ht="19.899999999999999" customHeight="1" x14ac:dyDescent="0.25">
      <c r="A689" s="63" t="s">
        <v>836</v>
      </c>
      <c r="B689" s="11" t="s">
        <v>474</v>
      </c>
      <c r="C689" s="1">
        <v>2019</v>
      </c>
      <c r="D689" s="2">
        <f t="shared" si="149"/>
        <v>6897041</v>
      </c>
      <c r="E689" s="3">
        <v>0</v>
      </c>
      <c r="F689" s="26">
        <v>0</v>
      </c>
      <c r="G689" s="3">
        <v>0</v>
      </c>
      <c r="H689" s="3">
        <v>553.39</v>
      </c>
      <c r="I689" s="3">
        <v>1635431</v>
      </c>
      <c r="J689" s="3">
        <v>0</v>
      </c>
      <c r="K689" s="3">
        <v>0</v>
      </c>
      <c r="L689" s="3">
        <v>882</v>
      </c>
      <c r="M689" s="7">
        <v>2197610</v>
      </c>
      <c r="N689" s="3">
        <v>0</v>
      </c>
      <c r="O689" s="3">
        <v>0</v>
      </c>
      <c r="P689" s="3">
        <v>1764000</v>
      </c>
      <c r="Q689" s="3">
        <v>0</v>
      </c>
      <c r="R689" s="3">
        <v>700000</v>
      </c>
      <c r="S689" s="3">
        <v>600000</v>
      </c>
    </row>
    <row r="690" spans="1:19" ht="19.899999999999999" customHeight="1" x14ac:dyDescent="0.25">
      <c r="A690" s="63" t="s">
        <v>837</v>
      </c>
      <c r="B690" s="11" t="s">
        <v>167</v>
      </c>
      <c r="C690" s="1">
        <v>2019</v>
      </c>
      <c r="D690" s="2">
        <f t="shared" si="149"/>
        <v>4958406</v>
      </c>
      <c r="E690" s="3">
        <v>0</v>
      </c>
      <c r="F690" s="26">
        <v>0</v>
      </c>
      <c r="G690" s="3">
        <v>0</v>
      </c>
      <c r="H690" s="3">
        <v>896</v>
      </c>
      <c r="I690" s="3">
        <v>2809856</v>
      </c>
      <c r="J690" s="3">
        <v>0</v>
      </c>
      <c r="K690" s="3">
        <v>0</v>
      </c>
      <c r="L690" s="3">
        <v>510</v>
      </c>
      <c r="M690" s="7">
        <v>1128550</v>
      </c>
      <c r="N690" s="3">
        <v>0</v>
      </c>
      <c r="O690" s="3">
        <v>0</v>
      </c>
      <c r="P690" s="3">
        <v>1020000</v>
      </c>
      <c r="Q690" s="3">
        <v>0</v>
      </c>
      <c r="R690" s="3">
        <v>0</v>
      </c>
      <c r="S690" s="3">
        <v>0</v>
      </c>
    </row>
    <row r="691" spans="1:19" ht="19.899999999999999" customHeight="1" x14ac:dyDescent="0.25">
      <c r="A691" s="63" t="s">
        <v>838</v>
      </c>
      <c r="B691" s="11" t="s">
        <v>168</v>
      </c>
      <c r="C691" s="1">
        <v>2019</v>
      </c>
      <c r="D691" s="2">
        <f t="shared" si="149"/>
        <v>7693764</v>
      </c>
      <c r="E691" s="3">
        <v>0</v>
      </c>
      <c r="F691" s="26">
        <v>0</v>
      </c>
      <c r="G691" s="3">
        <v>0</v>
      </c>
      <c r="H691" s="3">
        <v>1214</v>
      </c>
      <c r="I691" s="3">
        <v>3807104</v>
      </c>
      <c r="J691" s="3">
        <v>0</v>
      </c>
      <c r="K691" s="3">
        <v>0</v>
      </c>
      <c r="L691" s="3">
        <v>692</v>
      </c>
      <c r="M691" s="7">
        <v>1702660</v>
      </c>
      <c r="N691" s="3">
        <v>0</v>
      </c>
      <c r="O691" s="3">
        <v>0</v>
      </c>
      <c r="P691" s="3">
        <v>1384000</v>
      </c>
      <c r="Q691" s="3">
        <v>0</v>
      </c>
      <c r="R691" s="3">
        <v>700000</v>
      </c>
      <c r="S691" s="3">
        <v>100000</v>
      </c>
    </row>
    <row r="692" spans="1:19" ht="19.899999999999999" customHeight="1" x14ac:dyDescent="0.25">
      <c r="A692" s="63" t="s">
        <v>839</v>
      </c>
      <c r="B692" s="11" t="s">
        <v>1364</v>
      </c>
      <c r="C692" s="1"/>
      <c r="D692" s="2">
        <f t="shared" si="149"/>
        <v>5532907.5</v>
      </c>
      <c r="E692" s="3">
        <v>0</v>
      </c>
      <c r="F692" s="26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1201.5</v>
      </c>
      <c r="M692" s="7">
        <v>3129907.5</v>
      </c>
      <c r="N692" s="3">
        <v>0</v>
      </c>
      <c r="O692" s="3">
        <v>0</v>
      </c>
      <c r="P692" s="3">
        <v>2403000</v>
      </c>
      <c r="Q692" s="3">
        <v>0</v>
      </c>
      <c r="R692" s="3">
        <v>0</v>
      </c>
      <c r="S692" s="3">
        <v>0</v>
      </c>
    </row>
    <row r="693" spans="1:19" ht="19.899999999999999" customHeight="1" x14ac:dyDescent="0.25">
      <c r="A693" s="63" t="s">
        <v>842</v>
      </c>
      <c r="B693" s="11" t="s">
        <v>647</v>
      </c>
      <c r="C693" s="1">
        <v>2019</v>
      </c>
      <c r="D693" s="2">
        <f t="shared" si="149"/>
        <v>2337344</v>
      </c>
      <c r="E693" s="3">
        <v>0</v>
      </c>
      <c r="F693" s="26">
        <v>0</v>
      </c>
      <c r="G693" s="3">
        <v>0</v>
      </c>
      <c r="H693" s="3">
        <v>554</v>
      </c>
      <c r="I693" s="3">
        <v>1537344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700000</v>
      </c>
      <c r="S693" s="3">
        <v>100000</v>
      </c>
    </row>
    <row r="694" spans="1:19" ht="19.899999999999999" customHeight="1" x14ac:dyDescent="0.25">
      <c r="A694" s="63" t="s">
        <v>843</v>
      </c>
      <c r="B694" s="11" t="s">
        <v>169</v>
      </c>
      <c r="C694" s="1">
        <v>2019</v>
      </c>
      <c r="D694" s="2">
        <f t="shared" si="149"/>
        <v>1554867</v>
      </c>
      <c r="E694" s="3">
        <v>0</v>
      </c>
      <c r="F694" s="26">
        <v>0</v>
      </c>
      <c r="G694" s="3">
        <v>0</v>
      </c>
      <c r="H694" s="3">
        <v>527.70000000000005</v>
      </c>
      <c r="I694" s="3">
        <v>1554867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</row>
    <row r="695" spans="1:19" ht="19.899999999999999" customHeight="1" x14ac:dyDescent="0.25">
      <c r="A695" s="63" t="s">
        <v>862</v>
      </c>
      <c r="B695" s="57" t="s">
        <v>1365</v>
      </c>
      <c r="C695" s="1"/>
      <c r="D695" s="2">
        <f t="shared" ref="D695:D726" si="150">SUM(E695,G695,I695,K695,M695,O695,P695,Q695,R695,S695)</f>
        <v>59279400</v>
      </c>
      <c r="E695" s="3">
        <v>0</v>
      </c>
      <c r="F695" s="26">
        <v>0</v>
      </c>
      <c r="G695" s="3">
        <v>0</v>
      </c>
      <c r="H695" s="3">
        <v>4790</v>
      </c>
      <c r="I695" s="3">
        <v>22992000</v>
      </c>
      <c r="J695" s="3">
        <v>0</v>
      </c>
      <c r="K695" s="3">
        <v>0</v>
      </c>
      <c r="L695" s="3">
        <v>7880</v>
      </c>
      <c r="M695" s="3">
        <v>20527400</v>
      </c>
      <c r="N695" s="3">
        <v>0</v>
      </c>
      <c r="O695" s="3">
        <v>0</v>
      </c>
      <c r="P695" s="3">
        <v>15760000</v>
      </c>
      <c r="Q695" s="3">
        <v>0</v>
      </c>
      <c r="R695" s="3">
        <v>0</v>
      </c>
      <c r="S695" s="3">
        <v>0</v>
      </c>
    </row>
    <row r="696" spans="1:19" ht="19.899999999999999" customHeight="1" x14ac:dyDescent="0.25">
      <c r="A696" s="63" t="s">
        <v>863</v>
      </c>
      <c r="B696" s="57" t="s">
        <v>648</v>
      </c>
      <c r="C696" s="1">
        <v>2019</v>
      </c>
      <c r="D696" s="2">
        <f t="shared" si="150"/>
        <v>4981662</v>
      </c>
      <c r="E696" s="3">
        <v>4181662</v>
      </c>
      <c r="F696" s="26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700000</v>
      </c>
      <c r="S696" s="3">
        <v>100000</v>
      </c>
    </row>
    <row r="697" spans="1:19" ht="19.899999999999999" customHeight="1" x14ac:dyDescent="0.25">
      <c r="A697" s="63" t="s">
        <v>864</v>
      </c>
      <c r="B697" s="57" t="s">
        <v>649</v>
      </c>
      <c r="C697" s="1">
        <v>2019</v>
      </c>
      <c r="D697" s="2">
        <f t="shared" si="150"/>
        <v>11049392</v>
      </c>
      <c r="E697" s="3">
        <v>10249392</v>
      </c>
      <c r="F697" s="26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700000</v>
      </c>
      <c r="S697" s="3">
        <v>100000</v>
      </c>
    </row>
    <row r="698" spans="1:19" ht="19.899999999999999" customHeight="1" x14ac:dyDescent="0.25">
      <c r="A698" s="63" t="s">
        <v>865</v>
      </c>
      <c r="B698" s="57" t="s">
        <v>650</v>
      </c>
      <c r="C698" s="1">
        <v>2019</v>
      </c>
      <c r="D698" s="2">
        <f t="shared" si="150"/>
        <v>15464749</v>
      </c>
      <c r="E698" s="3">
        <v>14664749</v>
      </c>
      <c r="F698" s="26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700000</v>
      </c>
      <c r="S698" s="3">
        <v>100000</v>
      </c>
    </row>
    <row r="699" spans="1:19" ht="19.899999999999999" customHeight="1" x14ac:dyDescent="0.25">
      <c r="A699" s="63" t="s">
        <v>866</v>
      </c>
      <c r="B699" s="57" t="s">
        <v>651</v>
      </c>
      <c r="C699" s="1">
        <v>2019</v>
      </c>
      <c r="D699" s="2">
        <f t="shared" si="150"/>
        <v>1774892</v>
      </c>
      <c r="E699" s="3">
        <v>0</v>
      </c>
      <c r="F699" s="26">
        <v>0</v>
      </c>
      <c r="G699" s="3">
        <v>0</v>
      </c>
      <c r="H699" s="3">
        <v>314.06</v>
      </c>
      <c r="I699" s="3">
        <v>974892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700000</v>
      </c>
      <c r="S699" s="3">
        <v>100000</v>
      </c>
    </row>
    <row r="700" spans="1:19" ht="19.899999999999999" customHeight="1" x14ac:dyDescent="0.25">
      <c r="A700" s="63" t="s">
        <v>867</v>
      </c>
      <c r="B700" s="11" t="s">
        <v>1366</v>
      </c>
      <c r="C700" s="1"/>
      <c r="D700" s="2">
        <f t="shared" si="150"/>
        <v>7137890.5999999996</v>
      </c>
      <c r="E700" s="3">
        <v>6037890.5999999996</v>
      </c>
      <c r="F700" s="26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700000</v>
      </c>
      <c r="S700" s="3">
        <v>400000</v>
      </c>
    </row>
    <row r="701" spans="1:19" ht="19.899999999999999" customHeight="1" x14ac:dyDescent="0.25">
      <c r="A701" s="63" t="s">
        <v>868</v>
      </c>
      <c r="B701" s="11" t="s">
        <v>177</v>
      </c>
      <c r="C701" s="1">
        <v>2019</v>
      </c>
      <c r="D701" s="2">
        <f t="shared" si="150"/>
        <v>5800867</v>
      </c>
      <c r="E701" s="3">
        <v>0</v>
      </c>
      <c r="F701" s="26">
        <v>0</v>
      </c>
      <c r="G701" s="3">
        <v>0</v>
      </c>
      <c r="H701" s="3">
        <v>651.6</v>
      </c>
      <c r="I701" s="3">
        <v>2023417</v>
      </c>
      <c r="J701" s="3">
        <v>0</v>
      </c>
      <c r="K701" s="3">
        <v>0</v>
      </c>
      <c r="L701" s="3">
        <v>690</v>
      </c>
      <c r="M701" s="7">
        <v>1597450</v>
      </c>
      <c r="N701" s="3">
        <v>0</v>
      </c>
      <c r="O701" s="3">
        <v>0</v>
      </c>
      <c r="P701" s="3">
        <v>1380000</v>
      </c>
      <c r="Q701" s="3">
        <v>0</v>
      </c>
      <c r="R701" s="3">
        <v>700000</v>
      </c>
      <c r="S701" s="3">
        <v>100000</v>
      </c>
    </row>
    <row r="702" spans="1:19" ht="19.899999999999999" customHeight="1" x14ac:dyDescent="0.25">
      <c r="A702" s="63" t="s">
        <v>869</v>
      </c>
      <c r="B702" s="11" t="s">
        <v>174</v>
      </c>
      <c r="C702" s="1">
        <v>2019</v>
      </c>
      <c r="D702" s="2">
        <f t="shared" si="150"/>
        <v>4810216</v>
      </c>
      <c r="E702" s="3">
        <v>0</v>
      </c>
      <c r="F702" s="26">
        <v>0</v>
      </c>
      <c r="G702" s="3">
        <v>0</v>
      </c>
      <c r="H702" s="3">
        <v>1281</v>
      </c>
      <c r="I702" s="3">
        <v>4010216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700000</v>
      </c>
      <c r="S702" s="3">
        <v>100000</v>
      </c>
    </row>
    <row r="703" spans="1:19" ht="19.899999999999999" customHeight="1" x14ac:dyDescent="0.25">
      <c r="A703" s="63" t="s">
        <v>870</v>
      </c>
      <c r="B703" s="11" t="s">
        <v>185</v>
      </c>
      <c r="C703" s="1">
        <v>2019</v>
      </c>
      <c r="D703" s="2">
        <f t="shared" si="150"/>
        <v>2067804</v>
      </c>
      <c r="E703" s="3">
        <v>2067804</v>
      </c>
      <c r="F703" s="26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</row>
    <row r="704" spans="1:19" ht="19.899999999999999" customHeight="1" x14ac:dyDescent="0.25">
      <c r="A704" s="63" t="s">
        <v>871</v>
      </c>
      <c r="B704" s="11" t="s">
        <v>1433</v>
      </c>
      <c r="C704" s="1"/>
      <c r="D704" s="2">
        <f t="shared" si="150"/>
        <v>2611800</v>
      </c>
      <c r="E704" s="3">
        <v>0</v>
      </c>
      <c r="F704" s="26">
        <v>0</v>
      </c>
      <c r="G704" s="3">
        <v>0</v>
      </c>
      <c r="H704" s="3">
        <v>870.6</v>
      </c>
      <c r="I704" s="3">
        <v>2611800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</row>
    <row r="705" spans="1:19" ht="19.899999999999999" customHeight="1" x14ac:dyDescent="0.25">
      <c r="A705" s="63" t="s">
        <v>872</v>
      </c>
      <c r="B705" s="11" t="s">
        <v>188</v>
      </c>
      <c r="C705" s="1">
        <v>2019</v>
      </c>
      <c r="D705" s="2">
        <f t="shared" si="150"/>
        <v>4418105</v>
      </c>
      <c r="E705" s="3">
        <v>0</v>
      </c>
      <c r="F705" s="26">
        <v>0</v>
      </c>
      <c r="G705" s="3">
        <v>0</v>
      </c>
      <c r="H705" s="3">
        <v>1185.6199999999999</v>
      </c>
      <c r="I705" s="3">
        <v>3618105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700000</v>
      </c>
      <c r="S705" s="3">
        <v>100000</v>
      </c>
    </row>
    <row r="706" spans="1:19" ht="19.899999999999999" customHeight="1" x14ac:dyDescent="0.25">
      <c r="A706" s="63" t="s">
        <v>873</v>
      </c>
      <c r="B706" s="11" t="s">
        <v>189</v>
      </c>
      <c r="C706" s="1">
        <v>2019</v>
      </c>
      <c r="D706" s="2">
        <f t="shared" si="150"/>
        <v>1141856</v>
      </c>
      <c r="E706" s="3">
        <v>0</v>
      </c>
      <c r="F706" s="26">
        <v>0</v>
      </c>
      <c r="G706" s="3">
        <v>0</v>
      </c>
      <c r="H706" s="3">
        <v>396</v>
      </c>
      <c r="I706" s="3">
        <v>1141856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</row>
    <row r="707" spans="1:19" ht="19.899999999999999" customHeight="1" x14ac:dyDescent="0.25">
      <c r="A707" s="63" t="s">
        <v>874</v>
      </c>
      <c r="B707" s="11" t="s">
        <v>190</v>
      </c>
      <c r="C707" s="1">
        <v>2019</v>
      </c>
      <c r="D707" s="2">
        <f t="shared" si="150"/>
        <v>1024288</v>
      </c>
      <c r="E707" s="3">
        <v>0</v>
      </c>
      <c r="F707" s="26">
        <v>0</v>
      </c>
      <c r="G707" s="3">
        <v>0</v>
      </c>
      <c r="H707" s="3">
        <v>333</v>
      </c>
      <c r="I707" s="3">
        <v>1024288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</row>
    <row r="708" spans="1:19" ht="19.899999999999999" customHeight="1" x14ac:dyDescent="0.25">
      <c r="A708" s="63" t="s">
        <v>875</v>
      </c>
      <c r="B708" s="11" t="s">
        <v>191</v>
      </c>
      <c r="C708" s="1">
        <v>2019</v>
      </c>
      <c r="D708" s="2">
        <f t="shared" si="150"/>
        <v>1076352</v>
      </c>
      <c r="E708" s="3">
        <v>0</v>
      </c>
      <c r="F708" s="26">
        <v>0</v>
      </c>
      <c r="G708" s="3">
        <v>0</v>
      </c>
      <c r="H708" s="3">
        <v>407</v>
      </c>
      <c r="I708" s="3">
        <v>1076352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</row>
    <row r="709" spans="1:19" ht="19.899999999999999" customHeight="1" x14ac:dyDescent="0.25">
      <c r="A709" s="63" t="s">
        <v>876</v>
      </c>
      <c r="B709" s="11" t="s">
        <v>192</v>
      </c>
      <c r="C709" s="1">
        <v>2019</v>
      </c>
      <c r="D709" s="2">
        <f t="shared" si="150"/>
        <v>1076352</v>
      </c>
      <c r="E709" s="3">
        <v>0</v>
      </c>
      <c r="F709" s="26">
        <v>0</v>
      </c>
      <c r="G709" s="3">
        <v>0</v>
      </c>
      <c r="H709" s="3">
        <v>407</v>
      </c>
      <c r="I709" s="3">
        <v>1076352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</row>
    <row r="710" spans="1:19" ht="19.899999999999999" customHeight="1" x14ac:dyDescent="0.25">
      <c r="A710" s="63" t="s">
        <v>877</v>
      </c>
      <c r="B710" s="11" t="s">
        <v>463</v>
      </c>
      <c r="C710" s="60"/>
      <c r="D710" s="2">
        <f t="shared" si="150"/>
        <v>132240</v>
      </c>
      <c r="E710" s="3">
        <v>0</v>
      </c>
      <c r="F710" s="26">
        <v>0</v>
      </c>
      <c r="G710" s="3">
        <v>0</v>
      </c>
      <c r="H710" s="3">
        <v>0</v>
      </c>
      <c r="I710" s="3">
        <v>0</v>
      </c>
      <c r="J710" s="3">
        <v>110.2</v>
      </c>
      <c r="K710" s="3">
        <v>132240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</row>
    <row r="711" spans="1:19" ht="19.899999999999999" customHeight="1" x14ac:dyDescent="0.25">
      <c r="A711" s="63" t="s">
        <v>878</v>
      </c>
      <c r="B711" s="11" t="s">
        <v>1436</v>
      </c>
      <c r="C711" s="60"/>
      <c r="D711" s="2">
        <f t="shared" si="150"/>
        <v>9085549</v>
      </c>
      <c r="E711" s="3">
        <v>0</v>
      </c>
      <c r="F711" s="26">
        <v>0</v>
      </c>
      <c r="G711" s="3">
        <v>0</v>
      </c>
      <c r="H711" s="3">
        <v>456.13</v>
      </c>
      <c r="I711" s="3">
        <v>2189424</v>
      </c>
      <c r="J711" s="3">
        <v>0</v>
      </c>
      <c r="K711" s="3">
        <v>0</v>
      </c>
      <c r="L711" s="3">
        <v>1359</v>
      </c>
      <c r="M711" s="3">
        <v>3540195</v>
      </c>
      <c r="N711" s="3">
        <v>113.3</v>
      </c>
      <c r="O711" s="3">
        <v>237930</v>
      </c>
      <c r="P711" s="3">
        <v>2718000</v>
      </c>
      <c r="Q711" s="3">
        <v>0</v>
      </c>
      <c r="R711" s="3">
        <v>0</v>
      </c>
      <c r="S711" s="3">
        <v>400000</v>
      </c>
    </row>
    <row r="712" spans="1:19" ht="19.899999999999999" customHeight="1" x14ac:dyDescent="0.25">
      <c r="A712" s="63" t="s">
        <v>879</v>
      </c>
      <c r="B712" s="11" t="s">
        <v>215</v>
      </c>
      <c r="C712" s="1">
        <v>2018</v>
      </c>
      <c r="D712" s="2">
        <f t="shared" si="150"/>
        <v>10930516</v>
      </c>
      <c r="E712" s="3">
        <v>0</v>
      </c>
      <c r="F712" s="26">
        <v>0</v>
      </c>
      <c r="G712" s="3">
        <v>0</v>
      </c>
      <c r="H712" s="3">
        <v>1188.8</v>
      </c>
      <c r="I712" s="3">
        <v>2628076</v>
      </c>
      <c r="J712" s="3">
        <v>0</v>
      </c>
      <c r="K712" s="3">
        <v>0</v>
      </c>
      <c r="L712" s="3">
        <v>1744</v>
      </c>
      <c r="M712" s="3">
        <v>4543120</v>
      </c>
      <c r="N712" s="3">
        <v>129.19999999999999</v>
      </c>
      <c r="O712" s="3">
        <v>271320</v>
      </c>
      <c r="P712" s="3">
        <v>3488000</v>
      </c>
      <c r="Q712" s="3">
        <v>0</v>
      </c>
      <c r="R712" s="3">
        <v>0</v>
      </c>
      <c r="S712" s="3">
        <v>0</v>
      </c>
    </row>
    <row r="713" spans="1:19" ht="19.899999999999999" customHeight="1" x14ac:dyDescent="0.25">
      <c r="A713" s="63">
        <v>591</v>
      </c>
      <c r="B713" s="57" t="s">
        <v>1372</v>
      </c>
      <c r="C713" s="1"/>
      <c r="D713" s="2">
        <f t="shared" si="150"/>
        <v>1404600</v>
      </c>
      <c r="E713" s="3">
        <v>0</v>
      </c>
      <c r="F713" s="26">
        <v>0</v>
      </c>
      <c r="G713" s="3">
        <v>0</v>
      </c>
      <c r="H713" s="3">
        <v>468.2</v>
      </c>
      <c r="I713" s="3">
        <v>1404600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</row>
    <row r="714" spans="1:19" ht="19.899999999999999" customHeight="1" x14ac:dyDescent="0.25">
      <c r="A714" s="63" t="s">
        <v>880</v>
      </c>
      <c r="B714" s="11" t="s">
        <v>1359</v>
      </c>
      <c r="C714" s="1"/>
      <c r="D714" s="2">
        <f t="shared" si="150"/>
        <v>4764000</v>
      </c>
      <c r="E714" s="3">
        <v>0</v>
      </c>
      <c r="F714" s="26">
        <v>0</v>
      </c>
      <c r="G714" s="3">
        <v>0</v>
      </c>
      <c r="H714" s="3">
        <v>1588</v>
      </c>
      <c r="I714" s="3">
        <v>4764000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</row>
    <row r="715" spans="1:19" ht="19.899999999999999" customHeight="1" x14ac:dyDescent="0.25">
      <c r="A715" s="63" t="s">
        <v>891</v>
      </c>
      <c r="B715" s="11" t="s">
        <v>1353</v>
      </c>
      <c r="C715" s="1"/>
      <c r="D715" s="2">
        <f t="shared" si="150"/>
        <v>11740522.199999999</v>
      </c>
      <c r="E715" s="3">
        <v>5238922.2</v>
      </c>
      <c r="F715" s="26">
        <v>0</v>
      </c>
      <c r="G715" s="3">
        <v>0</v>
      </c>
      <c r="H715" s="3">
        <v>1292</v>
      </c>
      <c r="I715" s="3">
        <v>6201600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300000</v>
      </c>
    </row>
    <row r="716" spans="1:19" ht="19.899999999999999" customHeight="1" x14ac:dyDescent="0.25">
      <c r="A716" s="63" t="s">
        <v>894</v>
      </c>
      <c r="B716" s="11" t="s">
        <v>1434</v>
      </c>
      <c r="C716" s="1"/>
      <c r="D716" s="2">
        <f t="shared" si="150"/>
        <v>8489706.8000000007</v>
      </c>
      <c r="E716" s="3">
        <v>7689706.7999999998</v>
      </c>
      <c r="F716" s="26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700000</v>
      </c>
      <c r="S716" s="3">
        <v>100000</v>
      </c>
    </row>
    <row r="717" spans="1:19" ht="19.899999999999999" customHeight="1" x14ac:dyDescent="0.25">
      <c r="A717" s="63" t="s">
        <v>895</v>
      </c>
      <c r="B717" s="11" t="s">
        <v>1360</v>
      </c>
      <c r="C717" s="1"/>
      <c r="D717" s="2">
        <f t="shared" si="150"/>
        <v>4050000</v>
      </c>
      <c r="E717" s="3">
        <v>0</v>
      </c>
      <c r="F717" s="26">
        <v>0</v>
      </c>
      <c r="G717" s="3">
        <v>0</v>
      </c>
      <c r="H717" s="3">
        <v>1350</v>
      </c>
      <c r="I717" s="3">
        <v>4050000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</row>
    <row r="718" spans="1:19" ht="19.899999999999999" customHeight="1" x14ac:dyDescent="0.25">
      <c r="A718" s="63" t="s">
        <v>896</v>
      </c>
      <c r="B718" s="11" t="s">
        <v>234</v>
      </c>
      <c r="C718" s="1">
        <v>2019</v>
      </c>
      <c r="D718" s="2">
        <f t="shared" si="150"/>
        <v>18069955</v>
      </c>
      <c r="E718" s="3">
        <v>17169955</v>
      </c>
      <c r="F718" s="26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700000</v>
      </c>
      <c r="S718" s="3">
        <v>200000</v>
      </c>
    </row>
    <row r="719" spans="1:19" ht="19.899999999999999" customHeight="1" x14ac:dyDescent="0.25">
      <c r="A719" s="63" t="s">
        <v>897</v>
      </c>
      <c r="B719" s="11" t="s">
        <v>235</v>
      </c>
      <c r="C719" s="1">
        <v>2019</v>
      </c>
      <c r="D719" s="2">
        <f t="shared" si="150"/>
        <v>4182500</v>
      </c>
      <c r="E719" s="3">
        <v>0</v>
      </c>
      <c r="F719" s="26">
        <v>0</v>
      </c>
      <c r="G719" s="3">
        <v>0</v>
      </c>
      <c r="H719" s="3">
        <v>600</v>
      </c>
      <c r="I719" s="3">
        <v>2880000</v>
      </c>
      <c r="J719" s="3">
        <v>0</v>
      </c>
      <c r="K719" s="3">
        <v>0</v>
      </c>
      <c r="L719" s="3">
        <v>500</v>
      </c>
      <c r="M719" s="3">
        <v>1302500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</row>
    <row r="720" spans="1:19" ht="19.899999999999999" customHeight="1" x14ac:dyDescent="0.25">
      <c r="A720" s="63" t="s">
        <v>915</v>
      </c>
      <c r="B720" s="11" t="s">
        <v>236</v>
      </c>
      <c r="C720" s="1">
        <v>2019</v>
      </c>
      <c r="D720" s="2">
        <f t="shared" si="150"/>
        <v>870840</v>
      </c>
      <c r="E720" s="3">
        <v>0</v>
      </c>
      <c r="F720" s="26">
        <v>0</v>
      </c>
      <c r="G720" s="3">
        <v>0</v>
      </c>
      <c r="H720" s="3">
        <v>690</v>
      </c>
      <c r="I720" s="3">
        <v>870840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</row>
    <row r="721" spans="1:19" ht="19.899999999999999" customHeight="1" x14ac:dyDescent="0.25">
      <c r="A721" s="63" t="s">
        <v>916</v>
      </c>
      <c r="B721" s="11" t="s">
        <v>475</v>
      </c>
      <c r="C721" s="1">
        <v>2019</v>
      </c>
      <c r="D721" s="2">
        <f t="shared" si="150"/>
        <v>670840</v>
      </c>
      <c r="E721" s="3">
        <v>0</v>
      </c>
      <c r="F721" s="26">
        <v>0</v>
      </c>
      <c r="G721" s="3">
        <v>0</v>
      </c>
      <c r="H721" s="3">
        <v>690</v>
      </c>
      <c r="I721" s="3">
        <v>170840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500000</v>
      </c>
    </row>
    <row r="722" spans="1:19" ht="19.899999999999999" customHeight="1" x14ac:dyDescent="0.25">
      <c r="A722" s="63" t="s">
        <v>917</v>
      </c>
      <c r="B722" s="11" t="s">
        <v>237</v>
      </c>
      <c r="C722" s="1">
        <v>2019</v>
      </c>
      <c r="D722" s="2">
        <f t="shared" si="150"/>
        <v>900435</v>
      </c>
      <c r="E722" s="3">
        <v>0</v>
      </c>
      <c r="F722" s="26">
        <v>0</v>
      </c>
      <c r="G722" s="3">
        <v>0</v>
      </c>
      <c r="H722" s="3">
        <v>403.2</v>
      </c>
      <c r="I722" s="3">
        <v>900435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</row>
    <row r="723" spans="1:19" ht="19.899999999999999" customHeight="1" x14ac:dyDescent="0.25">
      <c r="A723" s="63" t="s">
        <v>918</v>
      </c>
      <c r="B723" s="11" t="s">
        <v>239</v>
      </c>
      <c r="C723" s="1">
        <v>2019</v>
      </c>
      <c r="D723" s="2">
        <f t="shared" si="150"/>
        <v>980060</v>
      </c>
      <c r="E723" s="3">
        <v>0</v>
      </c>
      <c r="F723" s="26">
        <v>0</v>
      </c>
      <c r="G723" s="3">
        <v>0</v>
      </c>
      <c r="H723" s="3">
        <v>385</v>
      </c>
      <c r="I723" s="3">
        <v>980060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</row>
    <row r="724" spans="1:19" ht="19.899999999999999" customHeight="1" x14ac:dyDescent="0.25">
      <c r="A724" s="63" t="s">
        <v>919</v>
      </c>
      <c r="B724" s="11" t="s">
        <v>240</v>
      </c>
      <c r="C724" s="1">
        <v>2019</v>
      </c>
      <c r="D724" s="2">
        <f t="shared" si="150"/>
        <v>980060</v>
      </c>
      <c r="E724" s="3">
        <v>0</v>
      </c>
      <c r="F724" s="26">
        <v>0</v>
      </c>
      <c r="G724" s="3">
        <v>0</v>
      </c>
      <c r="H724" s="3">
        <v>381</v>
      </c>
      <c r="I724" s="3">
        <v>980060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</row>
    <row r="725" spans="1:19" ht="19.899999999999999" customHeight="1" x14ac:dyDescent="0.25">
      <c r="A725" s="63" t="s">
        <v>920</v>
      </c>
      <c r="B725" s="11" t="s">
        <v>476</v>
      </c>
      <c r="C725" s="1">
        <v>2019</v>
      </c>
      <c r="D725" s="2">
        <f t="shared" si="150"/>
        <v>8308156</v>
      </c>
      <c r="E725" s="3">
        <v>0</v>
      </c>
      <c r="F725" s="26">
        <v>0</v>
      </c>
      <c r="G725" s="3">
        <v>0</v>
      </c>
      <c r="H725" s="3">
        <v>1081</v>
      </c>
      <c r="I725" s="3">
        <v>2290016</v>
      </c>
      <c r="J725" s="3">
        <v>0</v>
      </c>
      <c r="K725" s="3">
        <v>0</v>
      </c>
      <c r="L725" s="3">
        <v>1068</v>
      </c>
      <c r="M725" s="3">
        <v>2582140</v>
      </c>
      <c r="N725" s="3">
        <v>0</v>
      </c>
      <c r="O725" s="3">
        <v>0</v>
      </c>
      <c r="P725" s="3">
        <v>2136000</v>
      </c>
      <c r="Q725" s="3">
        <v>0</v>
      </c>
      <c r="R725" s="3">
        <v>700000</v>
      </c>
      <c r="S725" s="3">
        <v>600000</v>
      </c>
    </row>
    <row r="726" spans="1:19" ht="19.899999999999999" customHeight="1" x14ac:dyDescent="0.25">
      <c r="A726" s="63" t="s">
        <v>921</v>
      </c>
      <c r="B726" s="11" t="s">
        <v>241</v>
      </c>
      <c r="C726" s="1">
        <v>2019</v>
      </c>
      <c r="D726" s="2">
        <f t="shared" si="150"/>
        <v>16579012.199999999</v>
      </c>
      <c r="E726" s="3">
        <v>8515372.1999999993</v>
      </c>
      <c r="F726" s="26">
        <v>0</v>
      </c>
      <c r="G726" s="3">
        <v>0</v>
      </c>
      <c r="H726" s="3">
        <v>1002</v>
      </c>
      <c r="I726" s="3">
        <v>3006000</v>
      </c>
      <c r="J726" s="3">
        <v>0</v>
      </c>
      <c r="K726" s="3">
        <v>0</v>
      </c>
      <c r="L726" s="3">
        <v>968</v>
      </c>
      <c r="M726" s="3">
        <v>2321640</v>
      </c>
      <c r="N726" s="3">
        <v>0</v>
      </c>
      <c r="O726" s="3">
        <v>0</v>
      </c>
      <c r="P726" s="3">
        <v>1936000</v>
      </c>
      <c r="Q726" s="3">
        <v>0</v>
      </c>
      <c r="R726" s="3">
        <v>700000</v>
      </c>
      <c r="S726" s="3">
        <v>100000</v>
      </c>
    </row>
    <row r="727" spans="1:19" ht="19.899999999999999" customHeight="1" x14ac:dyDescent="0.25">
      <c r="A727" s="63" t="s">
        <v>922</v>
      </c>
      <c r="B727" s="11" t="s">
        <v>477</v>
      </c>
      <c r="C727" s="1">
        <v>2019</v>
      </c>
      <c r="D727" s="2">
        <f t="shared" ref="D727:D750" si="151">SUM(E727,G727,I727,K727,M727,O727,P727,Q727,R727,S727)</f>
        <v>7720222</v>
      </c>
      <c r="E727" s="3">
        <v>0</v>
      </c>
      <c r="F727" s="26">
        <v>0</v>
      </c>
      <c r="G727" s="3">
        <v>0</v>
      </c>
      <c r="H727" s="3">
        <v>637</v>
      </c>
      <c r="I727" s="3">
        <v>1097632</v>
      </c>
      <c r="J727" s="3">
        <v>0</v>
      </c>
      <c r="K727" s="3">
        <v>0</v>
      </c>
      <c r="L727" s="3">
        <v>1158</v>
      </c>
      <c r="M727" s="3">
        <v>3006590</v>
      </c>
      <c r="N727" s="3">
        <v>0</v>
      </c>
      <c r="O727" s="3">
        <v>0</v>
      </c>
      <c r="P727" s="3">
        <v>2316000</v>
      </c>
      <c r="Q727" s="3">
        <v>0</v>
      </c>
      <c r="R727" s="3">
        <v>700000</v>
      </c>
      <c r="S727" s="3">
        <v>600000</v>
      </c>
    </row>
    <row r="728" spans="1:19" ht="21" customHeight="1" x14ac:dyDescent="0.25">
      <c r="A728" s="63" t="s">
        <v>923</v>
      </c>
      <c r="B728" s="11" t="s">
        <v>478</v>
      </c>
      <c r="C728" s="1">
        <v>2019</v>
      </c>
      <c r="D728" s="2">
        <f t="shared" si="151"/>
        <v>1400600</v>
      </c>
      <c r="E728" s="3">
        <v>0</v>
      </c>
      <c r="F728" s="26">
        <v>0</v>
      </c>
      <c r="G728" s="3">
        <v>0</v>
      </c>
      <c r="H728" s="3">
        <v>300.2</v>
      </c>
      <c r="I728" s="3">
        <v>900600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500000</v>
      </c>
    </row>
    <row r="729" spans="1:19" ht="21" customHeight="1" x14ac:dyDescent="0.25">
      <c r="A729" s="63" t="s">
        <v>924</v>
      </c>
      <c r="B729" s="11" t="s">
        <v>242</v>
      </c>
      <c r="C729" s="1">
        <v>2019</v>
      </c>
      <c r="D729" s="2">
        <f t="shared" si="151"/>
        <v>1252243</v>
      </c>
      <c r="E729" s="3">
        <v>0</v>
      </c>
      <c r="F729" s="26">
        <v>0</v>
      </c>
      <c r="G729" s="3">
        <v>0</v>
      </c>
      <c r="H729" s="3">
        <v>431.2</v>
      </c>
      <c r="I729" s="3">
        <v>1252243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</row>
    <row r="730" spans="1:19" ht="21" customHeight="1" x14ac:dyDescent="0.25">
      <c r="A730" s="63" t="s">
        <v>925</v>
      </c>
      <c r="B730" s="11" t="s">
        <v>1437</v>
      </c>
      <c r="C730" s="1"/>
      <c r="D730" s="2">
        <f t="shared" si="151"/>
        <v>6220800</v>
      </c>
      <c r="E730" s="3">
        <v>0</v>
      </c>
      <c r="F730" s="26">
        <v>0</v>
      </c>
      <c r="G730" s="3">
        <v>0</v>
      </c>
      <c r="H730" s="3">
        <v>1296</v>
      </c>
      <c r="I730" s="3">
        <v>6220800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</row>
    <row r="731" spans="1:19" ht="21" customHeight="1" x14ac:dyDescent="0.25">
      <c r="A731" s="63" t="s">
        <v>926</v>
      </c>
      <c r="B731" s="11" t="s">
        <v>243</v>
      </c>
      <c r="C731" s="1">
        <v>2019</v>
      </c>
      <c r="D731" s="2">
        <f t="shared" si="151"/>
        <v>1333152</v>
      </c>
      <c r="E731" s="3">
        <v>0</v>
      </c>
      <c r="F731" s="26">
        <v>0</v>
      </c>
      <c r="G731" s="3">
        <v>0</v>
      </c>
      <c r="H731" s="3">
        <v>457</v>
      </c>
      <c r="I731" s="3">
        <v>1333152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</row>
    <row r="732" spans="1:19" ht="21" customHeight="1" x14ac:dyDescent="0.25">
      <c r="A732" s="63" t="s">
        <v>927</v>
      </c>
      <c r="B732" s="11" t="s">
        <v>245</v>
      </c>
      <c r="C732" s="1">
        <v>2019</v>
      </c>
      <c r="D732" s="2">
        <f t="shared" si="151"/>
        <v>6173245</v>
      </c>
      <c r="E732" s="3">
        <v>0</v>
      </c>
      <c r="F732" s="26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1169</v>
      </c>
      <c r="M732" s="3">
        <v>3035245</v>
      </c>
      <c r="N732" s="3">
        <v>0</v>
      </c>
      <c r="O732" s="3">
        <v>0</v>
      </c>
      <c r="P732" s="3">
        <v>2338000</v>
      </c>
      <c r="Q732" s="3">
        <v>0</v>
      </c>
      <c r="R732" s="3">
        <v>700000</v>
      </c>
      <c r="S732" s="3">
        <v>100000</v>
      </c>
    </row>
    <row r="733" spans="1:19" ht="21" customHeight="1" x14ac:dyDescent="0.25">
      <c r="A733" s="63" t="s">
        <v>928</v>
      </c>
      <c r="B733" s="11" t="s">
        <v>1355</v>
      </c>
      <c r="C733" s="1"/>
      <c r="D733" s="2">
        <f t="shared" si="151"/>
        <v>19059470.899999999</v>
      </c>
      <c r="E733" s="3">
        <v>6350852.25</v>
      </c>
      <c r="F733" s="26">
        <v>0</v>
      </c>
      <c r="G733" s="3">
        <v>0</v>
      </c>
      <c r="H733" s="3">
        <v>1033</v>
      </c>
      <c r="I733" s="3">
        <v>4958400</v>
      </c>
      <c r="J733" s="3">
        <v>0</v>
      </c>
      <c r="K733" s="3">
        <v>0</v>
      </c>
      <c r="L733" s="3">
        <v>1444.13</v>
      </c>
      <c r="M733" s="3">
        <v>3761958.65</v>
      </c>
      <c r="N733" s="3">
        <v>0</v>
      </c>
      <c r="O733" s="3">
        <v>0</v>
      </c>
      <c r="P733" s="3">
        <v>2888260</v>
      </c>
      <c r="Q733" s="3">
        <v>0</v>
      </c>
      <c r="R733" s="3">
        <v>700000</v>
      </c>
      <c r="S733" s="3">
        <v>400000</v>
      </c>
    </row>
    <row r="734" spans="1:19" ht="21" customHeight="1" x14ac:dyDescent="0.25">
      <c r="A734" s="63" t="s">
        <v>929</v>
      </c>
      <c r="B734" s="11" t="s">
        <v>246</v>
      </c>
      <c r="C734" s="1">
        <v>2019</v>
      </c>
      <c r="D734" s="2">
        <f t="shared" si="151"/>
        <v>2993250</v>
      </c>
      <c r="E734" s="3">
        <v>0</v>
      </c>
      <c r="F734" s="26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650</v>
      </c>
      <c r="M734" s="3">
        <v>1693250</v>
      </c>
      <c r="N734" s="3">
        <v>0</v>
      </c>
      <c r="O734" s="3">
        <v>0</v>
      </c>
      <c r="P734" s="3">
        <v>1300000</v>
      </c>
      <c r="Q734" s="3">
        <v>0</v>
      </c>
      <c r="R734" s="3">
        <v>0</v>
      </c>
      <c r="S734" s="3">
        <v>0</v>
      </c>
    </row>
    <row r="735" spans="1:19" ht="21" customHeight="1" x14ac:dyDescent="0.25">
      <c r="A735" s="63" t="s">
        <v>930</v>
      </c>
      <c r="B735" s="11" t="s">
        <v>247</v>
      </c>
      <c r="C735" s="1">
        <v>2019</v>
      </c>
      <c r="D735" s="2">
        <f t="shared" si="151"/>
        <v>1368000</v>
      </c>
      <c r="E735" s="3">
        <v>0</v>
      </c>
      <c r="F735" s="26">
        <v>0</v>
      </c>
      <c r="G735" s="3">
        <v>0</v>
      </c>
      <c r="H735" s="3">
        <v>456</v>
      </c>
      <c r="I735" s="3">
        <v>1368000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</row>
    <row r="736" spans="1:19" ht="21" customHeight="1" x14ac:dyDescent="0.25">
      <c r="A736" s="63" t="s">
        <v>931</v>
      </c>
      <c r="B736" s="11" t="s">
        <v>248</v>
      </c>
      <c r="C736" s="1">
        <v>2019</v>
      </c>
      <c r="D736" s="2">
        <f t="shared" si="151"/>
        <v>2678816</v>
      </c>
      <c r="E736" s="3">
        <v>0</v>
      </c>
      <c r="F736" s="26">
        <v>0</v>
      </c>
      <c r="G736" s="3">
        <v>0</v>
      </c>
      <c r="H736" s="3">
        <v>631</v>
      </c>
      <c r="I736" s="3">
        <v>1878816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700000</v>
      </c>
      <c r="S736" s="3">
        <v>100000</v>
      </c>
    </row>
    <row r="737" spans="1:19" ht="21" customHeight="1" x14ac:dyDescent="0.25">
      <c r="A737" s="63" t="s">
        <v>932</v>
      </c>
      <c r="B737" s="11" t="s">
        <v>249</v>
      </c>
      <c r="C737" s="1">
        <v>2019</v>
      </c>
      <c r="D737" s="2">
        <f t="shared" si="151"/>
        <v>1344000</v>
      </c>
      <c r="E737" s="3">
        <v>0</v>
      </c>
      <c r="F737" s="26">
        <v>0</v>
      </c>
      <c r="G737" s="3">
        <v>0</v>
      </c>
      <c r="H737" s="3">
        <v>448</v>
      </c>
      <c r="I737" s="3">
        <v>1344000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</row>
    <row r="738" spans="1:19" ht="21" customHeight="1" x14ac:dyDescent="0.25">
      <c r="A738" s="63" t="s">
        <v>933</v>
      </c>
      <c r="B738" s="11" t="s">
        <v>250</v>
      </c>
      <c r="C738" s="1">
        <v>2019</v>
      </c>
      <c r="D738" s="2">
        <f t="shared" si="151"/>
        <v>1226528</v>
      </c>
      <c r="E738" s="3">
        <v>0</v>
      </c>
      <c r="F738" s="26">
        <v>0</v>
      </c>
      <c r="G738" s="3">
        <v>0</v>
      </c>
      <c r="H738" s="3">
        <v>423</v>
      </c>
      <c r="I738" s="3">
        <v>1226528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</row>
    <row r="739" spans="1:19" ht="21" customHeight="1" x14ac:dyDescent="0.25">
      <c r="A739" s="63" t="s">
        <v>934</v>
      </c>
      <c r="B739" s="11" t="s">
        <v>251</v>
      </c>
      <c r="C739" s="1">
        <v>2019</v>
      </c>
      <c r="D739" s="2">
        <f t="shared" si="151"/>
        <v>2261408</v>
      </c>
      <c r="E739" s="3">
        <v>0</v>
      </c>
      <c r="F739" s="26">
        <v>0</v>
      </c>
      <c r="G739" s="3">
        <v>0</v>
      </c>
      <c r="H739" s="3">
        <v>753</v>
      </c>
      <c r="I739" s="3">
        <v>2261408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</row>
    <row r="740" spans="1:19" ht="21" customHeight="1" x14ac:dyDescent="0.25">
      <c r="A740" s="63" t="s">
        <v>974</v>
      </c>
      <c r="B740" s="11" t="s">
        <v>252</v>
      </c>
      <c r="C740" s="1">
        <v>2019</v>
      </c>
      <c r="D740" s="2">
        <f t="shared" si="151"/>
        <v>1635216</v>
      </c>
      <c r="E740" s="3">
        <v>0</v>
      </c>
      <c r="F740" s="26">
        <v>0</v>
      </c>
      <c r="G740" s="3">
        <v>0</v>
      </c>
      <c r="H740" s="3">
        <v>531</v>
      </c>
      <c r="I740" s="3">
        <v>1635216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</row>
    <row r="741" spans="1:19" ht="21" customHeight="1" x14ac:dyDescent="0.25">
      <c r="A741" s="63" t="s">
        <v>975</v>
      </c>
      <c r="B741" s="11" t="s">
        <v>253</v>
      </c>
      <c r="C741" s="1">
        <v>2019</v>
      </c>
      <c r="D741" s="2">
        <f t="shared" si="151"/>
        <v>2477792</v>
      </c>
      <c r="E741" s="3">
        <v>0</v>
      </c>
      <c r="F741" s="26">
        <v>0</v>
      </c>
      <c r="G741" s="3">
        <v>0</v>
      </c>
      <c r="H741" s="3">
        <v>822</v>
      </c>
      <c r="I741" s="3">
        <v>2477792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</row>
    <row r="742" spans="1:19" ht="21" customHeight="1" x14ac:dyDescent="0.25">
      <c r="A742" s="63" t="s">
        <v>976</v>
      </c>
      <c r="B742" s="11" t="s">
        <v>254</v>
      </c>
      <c r="C742" s="1">
        <v>2019</v>
      </c>
      <c r="D742" s="2">
        <f t="shared" si="151"/>
        <v>3280924</v>
      </c>
      <c r="E742" s="3">
        <v>0</v>
      </c>
      <c r="F742" s="26">
        <v>0</v>
      </c>
      <c r="G742" s="3">
        <v>0</v>
      </c>
      <c r="H742" s="3">
        <v>794.3</v>
      </c>
      <c r="I742" s="3">
        <v>2480924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700000</v>
      </c>
      <c r="S742" s="3">
        <v>100000</v>
      </c>
    </row>
    <row r="743" spans="1:19" ht="21" customHeight="1" x14ac:dyDescent="0.25">
      <c r="A743" s="63" t="s">
        <v>977</v>
      </c>
      <c r="B743" s="11" t="s">
        <v>259</v>
      </c>
      <c r="C743" s="1">
        <v>2019</v>
      </c>
      <c r="D743" s="2">
        <f t="shared" si="151"/>
        <v>757738</v>
      </c>
      <c r="E743" s="3">
        <v>0</v>
      </c>
      <c r="F743" s="26">
        <v>0</v>
      </c>
      <c r="G743" s="3">
        <v>0</v>
      </c>
      <c r="H743" s="3">
        <v>248</v>
      </c>
      <c r="I743" s="3">
        <v>757738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</row>
    <row r="744" spans="1:19" ht="21" customHeight="1" x14ac:dyDescent="0.25">
      <c r="A744" s="63" t="s">
        <v>978</v>
      </c>
      <c r="B744" s="11" t="s">
        <v>258</v>
      </c>
      <c r="C744" s="1">
        <v>2019</v>
      </c>
      <c r="D744" s="2">
        <f t="shared" si="151"/>
        <v>4365670</v>
      </c>
      <c r="E744" s="3">
        <v>0</v>
      </c>
      <c r="F744" s="26">
        <v>0</v>
      </c>
      <c r="G744" s="3">
        <v>0</v>
      </c>
      <c r="H744" s="3">
        <v>1168.9000000000001</v>
      </c>
      <c r="I744" s="3">
        <v>3565670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700000</v>
      </c>
      <c r="S744" s="3">
        <v>100000</v>
      </c>
    </row>
    <row r="745" spans="1:19" ht="21" customHeight="1" x14ac:dyDescent="0.25">
      <c r="A745" s="63" t="s">
        <v>979</v>
      </c>
      <c r="B745" s="11" t="s">
        <v>260</v>
      </c>
      <c r="C745" s="1">
        <v>2019</v>
      </c>
      <c r="D745" s="2">
        <f t="shared" si="151"/>
        <v>3842272</v>
      </c>
      <c r="E745" s="3">
        <v>0</v>
      </c>
      <c r="F745" s="26">
        <v>0</v>
      </c>
      <c r="G745" s="3">
        <v>0</v>
      </c>
      <c r="H745" s="3">
        <v>1002</v>
      </c>
      <c r="I745" s="3">
        <v>3042272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700000</v>
      </c>
      <c r="S745" s="3">
        <v>100000</v>
      </c>
    </row>
    <row r="746" spans="1:19" ht="21" customHeight="1" x14ac:dyDescent="0.25">
      <c r="A746" s="63" t="s">
        <v>980</v>
      </c>
      <c r="B746" s="11" t="s">
        <v>261</v>
      </c>
      <c r="C746" s="1">
        <v>2019</v>
      </c>
      <c r="D746" s="2">
        <f t="shared" si="151"/>
        <v>4397344</v>
      </c>
      <c r="E746" s="3">
        <v>0</v>
      </c>
      <c r="F746" s="26">
        <v>0</v>
      </c>
      <c r="G746" s="3">
        <v>0</v>
      </c>
      <c r="H746" s="3">
        <v>1179</v>
      </c>
      <c r="I746" s="3">
        <v>3597344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700000</v>
      </c>
      <c r="S746" s="3">
        <v>100000</v>
      </c>
    </row>
    <row r="747" spans="1:19" ht="21" customHeight="1" x14ac:dyDescent="0.25">
      <c r="A747" s="63" t="s">
        <v>981</v>
      </c>
      <c r="B747" s="11" t="s">
        <v>262</v>
      </c>
      <c r="C747" s="1">
        <v>2019</v>
      </c>
      <c r="D747" s="2">
        <f t="shared" si="151"/>
        <v>1571488</v>
      </c>
      <c r="E747" s="3">
        <v>0</v>
      </c>
      <c r="F747" s="26">
        <v>0</v>
      </c>
      <c r="G747" s="3">
        <v>0</v>
      </c>
      <c r="H747" s="3">
        <v>533</v>
      </c>
      <c r="I747" s="3">
        <v>1571488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</row>
    <row r="748" spans="1:19" ht="21" customHeight="1" x14ac:dyDescent="0.25">
      <c r="A748" s="63" t="s">
        <v>982</v>
      </c>
      <c r="B748" s="11" t="s">
        <v>263</v>
      </c>
      <c r="C748" s="1">
        <v>2019</v>
      </c>
      <c r="D748" s="2">
        <f t="shared" si="151"/>
        <v>1136352</v>
      </c>
      <c r="E748" s="3">
        <v>0</v>
      </c>
      <c r="F748" s="26">
        <v>0</v>
      </c>
      <c r="G748" s="3">
        <v>0</v>
      </c>
      <c r="H748" s="3">
        <v>1032</v>
      </c>
      <c r="I748" s="3">
        <v>1136352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</row>
    <row r="749" spans="1:19" ht="21" customHeight="1" x14ac:dyDescent="0.25">
      <c r="A749" s="63" t="s">
        <v>983</v>
      </c>
      <c r="B749" s="11" t="s">
        <v>264</v>
      </c>
      <c r="C749" s="1">
        <v>2019</v>
      </c>
      <c r="D749" s="2">
        <f t="shared" si="151"/>
        <v>2120992</v>
      </c>
      <c r="E749" s="3">
        <v>0</v>
      </c>
      <c r="F749" s="26">
        <v>0</v>
      </c>
      <c r="G749" s="3">
        <v>0</v>
      </c>
      <c r="H749" s="3">
        <v>772</v>
      </c>
      <c r="I749" s="3">
        <v>2120992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</row>
    <row r="750" spans="1:19" ht="21" customHeight="1" x14ac:dyDescent="0.25">
      <c r="A750" s="63" t="s">
        <v>984</v>
      </c>
      <c r="B750" s="11" t="s">
        <v>265</v>
      </c>
      <c r="C750" s="1">
        <v>2019</v>
      </c>
      <c r="D750" s="2">
        <f t="shared" si="151"/>
        <v>2399392</v>
      </c>
      <c r="E750" s="3">
        <v>0</v>
      </c>
      <c r="F750" s="26">
        <v>0</v>
      </c>
      <c r="G750" s="3">
        <v>0</v>
      </c>
      <c r="H750" s="3">
        <v>797</v>
      </c>
      <c r="I750" s="3">
        <v>2399392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</row>
    <row r="751" spans="1:19" ht="40.15" customHeight="1" x14ac:dyDescent="0.25">
      <c r="A751" s="69" t="s">
        <v>455</v>
      </c>
      <c r="B751" s="69"/>
      <c r="C751" s="56"/>
      <c r="D751" s="6">
        <f>SUM(D752:D755)</f>
        <v>4741632</v>
      </c>
      <c r="E751" s="6">
        <f t="shared" ref="E751:S751" si="152">SUM(E752:E755)</f>
        <v>0</v>
      </c>
      <c r="F751" s="33">
        <f t="shared" si="152"/>
        <v>0</v>
      </c>
      <c r="G751" s="6">
        <f t="shared" si="152"/>
        <v>0</v>
      </c>
      <c r="H751" s="6">
        <f t="shared" si="152"/>
        <v>1512</v>
      </c>
      <c r="I751" s="6">
        <f t="shared" si="152"/>
        <v>4741632</v>
      </c>
      <c r="J751" s="6">
        <f t="shared" si="152"/>
        <v>0</v>
      </c>
      <c r="K751" s="6">
        <f t="shared" si="152"/>
        <v>0</v>
      </c>
      <c r="L751" s="6">
        <f t="shared" si="152"/>
        <v>0</v>
      </c>
      <c r="M751" s="6">
        <f t="shared" si="152"/>
        <v>0</v>
      </c>
      <c r="N751" s="6">
        <f t="shared" si="152"/>
        <v>0</v>
      </c>
      <c r="O751" s="6">
        <f t="shared" si="152"/>
        <v>0</v>
      </c>
      <c r="P751" s="6">
        <f t="shared" si="152"/>
        <v>0</v>
      </c>
      <c r="Q751" s="6">
        <f t="shared" si="152"/>
        <v>0</v>
      </c>
      <c r="R751" s="6">
        <f t="shared" si="152"/>
        <v>0</v>
      </c>
      <c r="S751" s="6">
        <f t="shared" si="152"/>
        <v>0</v>
      </c>
    </row>
    <row r="752" spans="1:19" ht="21" customHeight="1" x14ac:dyDescent="0.25">
      <c r="A752" s="1" t="s">
        <v>985</v>
      </c>
      <c r="B752" s="57" t="s">
        <v>267</v>
      </c>
      <c r="C752" s="1">
        <v>2019</v>
      </c>
      <c r="D752" s="2">
        <f>SUM(E752,G752,I752,K752,M752,O752,P752,Q752,R752,S752)</f>
        <v>1185408</v>
      </c>
      <c r="E752" s="3">
        <v>0</v>
      </c>
      <c r="F752" s="26">
        <v>0</v>
      </c>
      <c r="G752" s="3">
        <v>0</v>
      </c>
      <c r="H752" s="3">
        <v>378</v>
      </c>
      <c r="I752" s="3">
        <v>1185408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</row>
    <row r="753" spans="1:19" ht="21" customHeight="1" x14ac:dyDescent="0.25">
      <c r="A753" s="1" t="s">
        <v>986</v>
      </c>
      <c r="B753" s="57" t="s">
        <v>268</v>
      </c>
      <c r="C753" s="1">
        <v>2019</v>
      </c>
      <c r="D753" s="2">
        <f>SUM(E753,G753,I753,K753,M753,O753,P753,Q753,R753,S753)</f>
        <v>1185408</v>
      </c>
      <c r="E753" s="3">
        <v>0</v>
      </c>
      <c r="F753" s="26">
        <v>0</v>
      </c>
      <c r="G753" s="3">
        <v>0</v>
      </c>
      <c r="H753" s="3">
        <v>378</v>
      </c>
      <c r="I753" s="3">
        <v>1185408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</row>
    <row r="754" spans="1:19" ht="21" customHeight="1" x14ac:dyDescent="0.25">
      <c r="A754" s="1" t="s">
        <v>987</v>
      </c>
      <c r="B754" s="57" t="s">
        <v>666</v>
      </c>
      <c r="C754" s="1">
        <v>2019</v>
      </c>
      <c r="D754" s="2">
        <f>SUM(E754,G754,I754,K754,M754,O754,P754,Q754,R754,S754)</f>
        <v>1185408</v>
      </c>
      <c r="E754" s="3">
        <v>0</v>
      </c>
      <c r="F754" s="26">
        <v>0</v>
      </c>
      <c r="G754" s="3">
        <v>0</v>
      </c>
      <c r="H754" s="3">
        <v>378</v>
      </c>
      <c r="I754" s="3">
        <v>1185408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</row>
    <row r="755" spans="1:19" ht="21" customHeight="1" x14ac:dyDescent="0.25">
      <c r="A755" s="1" t="s">
        <v>988</v>
      </c>
      <c r="B755" s="57" t="s">
        <v>269</v>
      </c>
      <c r="C755" s="1"/>
      <c r="D755" s="2">
        <f>SUM(E755,G755,I755,K755,M755,O755,P755,Q755,R755,S755)</f>
        <v>1185408</v>
      </c>
      <c r="E755" s="3">
        <v>0</v>
      </c>
      <c r="F755" s="26">
        <v>0</v>
      </c>
      <c r="G755" s="3">
        <v>0</v>
      </c>
      <c r="H755" s="3">
        <v>378</v>
      </c>
      <c r="I755" s="3">
        <v>1185408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</row>
    <row r="756" spans="1:19" ht="39.950000000000003" customHeight="1" x14ac:dyDescent="0.25">
      <c r="A756" s="69" t="s">
        <v>405</v>
      </c>
      <c r="B756" s="69"/>
      <c r="C756" s="1"/>
      <c r="D756" s="2">
        <f>SUM(D757:D758)</f>
        <v>5112000</v>
      </c>
      <c r="E756" s="2">
        <f t="shared" ref="E756:S756" si="153">SUM(E757:E758)</f>
        <v>0</v>
      </c>
      <c r="F756" s="2">
        <f t="shared" si="153"/>
        <v>0</v>
      </c>
      <c r="G756" s="2">
        <f t="shared" si="153"/>
        <v>0</v>
      </c>
      <c r="H756" s="2">
        <f t="shared" si="153"/>
        <v>1704</v>
      </c>
      <c r="I756" s="2">
        <f t="shared" si="153"/>
        <v>5112000</v>
      </c>
      <c r="J756" s="2">
        <f t="shared" si="153"/>
        <v>0</v>
      </c>
      <c r="K756" s="2">
        <f t="shared" si="153"/>
        <v>0</v>
      </c>
      <c r="L756" s="2">
        <f t="shared" si="153"/>
        <v>0</v>
      </c>
      <c r="M756" s="2">
        <f t="shared" si="153"/>
        <v>0</v>
      </c>
      <c r="N756" s="2">
        <f t="shared" si="153"/>
        <v>0</v>
      </c>
      <c r="O756" s="2">
        <f t="shared" si="153"/>
        <v>0</v>
      </c>
      <c r="P756" s="2">
        <f t="shared" si="153"/>
        <v>0</v>
      </c>
      <c r="Q756" s="2">
        <f t="shared" si="153"/>
        <v>0</v>
      </c>
      <c r="R756" s="2">
        <f t="shared" si="153"/>
        <v>0</v>
      </c>
      <c r="S756" s="2">
        <f t="shared" si="153"/>
        <v>0</v>
      </c>
    </row>
    <row r="757" spans="1:19" ht="21" customHeight="1" x14ac:dyDescent="0.25">
      <c r="A757" s="66" t="s">
        <v>989</v>
      </c>
      <c r="B757" s="57" t="s">
        <v>1427</v>
      </c>
      <c r="C757" s="1"/>
      <c r="D757" s="2">
        <f t="shared" ref="D757:D769" si="154">SUM(E757,G757,I757,K757,M757,O757,P757,Q757,R757,S757)</f>
        <v>2527500</v>
      </c>
      <c r="E757" s="3">
        <v>0</v>
      </c>
      <c r="F757" s="3">
        <v>0</v>
      </c>
      <c r="G757" s="3">
        <v>0</v>
      </c>
      <c r="H757" s="3">
        <v>842.5</v>
      </c>
      <c r="I757" s="3">
        <v>2527500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</row>
    <row r="758" spans="1:19" ht="21" customHeight="1" x14ac:dyDescent="0.25">
      <c r="A758" s="1" t="s">
        <v>990</v>
      </c>
      <c r="B758" s="57" t="s">
        <v>1426</v>
      </c>
      <c r="C758" s="1"/>
      <c r="D758" s="2">
        <f t="shared" si="154"/>
        <v>2584500</v>
      </c>
      <c r="E758" s="3">
        <v>0</v>
      </c>
      <c r="F758" s="26">
        <v>0</v>
      </c>
      <c r="G758" s="3">
        <v>0</v>
      </c>
      <c r="H758" s="3">
        <v>861.5</v>
      </c>
      <c r="I758" s="3">
        <v>2584500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</row>
    <row r="759" spans="1:19" ht="40.15" customHeight="1" x14ac:dyDescent="0.25">
      <c r="A759" s="69" t="s">
        <v>456</v>
      </c>
      <c r="B759" s="69"/>
      <c r="C759" s="31"/>
      <c r="D759" s="6">
        <f>SUM(D760:D769)</f>
        <v>11139072</v>
      </c>
      <c r="E759" s="6">
        <f t="shared" ref="E759:S759" si="155">SUM(E760:E769)</f>
        <v>0</v>
      </c>
      <c r="F759" s="33">
        <f t="shared" si="155"/>
        <v>0</v>
      </c>
      <c r="G759" s="6">
        <f t="shared" si="155"/>
        <v>0</v>
      </c>
      <c r="H759" s="6">
        <f t="shared" si="155"/>
        <v>3552</v>
      </c>
      <c r="I759" s="6">
        <f t="shared" si="155"/>
        <v>11139072</v>
      </c>
      <c r="J759" s="6">
        <f t="shared" si="155"/>
        <v>0</v>
      </c>
      <c r="K759" s="6">
        <f t="shared" si="155"/>
        <v>0</v>
      </c>
      <c r="L759" s="6">
        <f t="shared" si="155"/>
        <v>0</v>
      </c>
      <c r="M759" s="6">
        <f t="shared" si="155"/>
        <v>0</v>
      </c>
      <c r="N759" s="6">
        <f t="shared" si="155"/>
        <v>0</v>
      </c>
      <c r="O759" s="6">
        <f t="shared" si="155"/>
        <v>0</v>
      </c>
      <c r="P759" s="6">
        <f t="shared" si="155"/>
        <v>0</v>
      </c>
      <c r="Q759" s="6">
        <f t="shared" si="155"/>
        <v>0</v>
      </c>
      <c r="R759" s="6">
        <f t="shared" si="155"/>
        <v>0</v>
      </c>
      <c r="S759" s="6">
        <f t="shared" si="155"/>
        <v>0</v>
      </c>
    </row>
    <row r="760" spans="1:19" ht="19.899999999999999" customHeight="1" x14ac:dyDescent="0.25">
      <c r="A760" s="66" t="s">
        <v>991</v>
      </c>
      <c r="B760" s="9" t="s">
        <v>279</v>
      </c>
      <c r="C760" s="1">
        <v>2019</v>
      </c>
      <c r="D760" s="2">
        <f t="shared" si="154"/>
        <v>865536</v>
      </c>
      <c r="E760" s="3">
        <v>0</v>
      </c>
      <c r="F760" s="26">
        <v>0</v>
      </c>
      <c r="G760" s="3">
        <v>0</v>
      </c>
      <c r="H760" s="7">
        <v>276</v>
      </c>
      <c r="I760" s="7">
        <v>865536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</row>
    <row r="761" spans="1:19" ht="19.899999999999999" customHeight="1" x14ac:dyDescent="0.25">
      <c r="A761" s="66" t="s">
        <v>992</v>
      </c>
      <c r="B761" s="9" t="s">
        <v>280</v>
      </c>
      <c r="C761" s="1">
        <v>2019</v>
      </c>
      <c r="D761" s="2">
        <f t="shared" si="154"/>
        <v>940800</v>
      </c>
      <c r="E761" s="3">
        <v>0</v>
      </c>
      <c r="F761" s="26">
        <v>0</v>
      </c>
      <c r="G761" s="3">
        <v>0</v>
      </c>
      <c r="H761" s="7">
        <v>300</v>
      </c>
      <c r="I761" s="7">
        <v>940800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</row>
    <row r="762" spans="1:19" ht="19.899999999999999" customHeight="1" x14ac:dyDescent="0.25">
      <c r="A762" s="66" t="s">
        <v>993</v>
      </c>
      <c r="B762" s="9" t="s">
        <v>281</v>
      </c>
      <c r="C762" s="1">
        <v>2019</v>
      </c>
      <c r="D762" s="2">
        <f t="shared" si="154"/>
        <v>940800</v>
      </c>
      <c r="E762" s="3">
        <v>0</v>
      </c>
      <c r="F762" s="26">
        <v>0</v>
      </c>
      <c r="G762" s="3">
        <v>0</v>
      </c>
      <c r="H762" s="7">
        <v>300</v>
      </c>
      <c r="I762" s="7">
        <v>940800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</row>
    <row r="763" spans="1:19" ht="19.899999999999999" customHeight="1" x14ac:dyDescent="0.25">
      <c r="A763" s="66" t="s">
        <v>994</v>
      </c>
      <c r="B763" s="57" t="s">
        <v>282</v>
      </c>
      <c r="C763" s="1">
        <v>2019</v>
      </c>
      <c r="D763" s="2">
        <f t="shared" si="154"/>
        <v>965888</v>
      </c>
      <c r="E763" s="3">
        <v>0</v>
      </c>
      <c r="F763" s="26">
        <v>0</v>
      </c>
      <c r="G763" s="3">
        <v>0</v>
      </c>
      <c r="H763" s="7">
        <v>308</v>
      </c>
      <c r="I763" s="7">
        <v>965888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</row>
    <row r="764" spans="1:19" ht="19.899999999999999" customHeight="1" x14ac:dyDescent="0.25">
      <c r="A764" s="66" t="s">
        <v>995</v>
      </c>
      <c r="B764" s="9" t="s">
        <v>283</v>
      </c>
      <c r="C764" s="1">
        <v>2019</v>
      </c>
      <c r="D764" s="2">
        <f t="shared" si="154"/>
        <v>956480</v>
      </c>
      <c r="E764" s="3">
        <v>0</v>
      </c>
      <c r="F764" s="26">
        <v>0</v>
      </c>
      <c r="G764" s="3">
        <v>0</v>
      </c>
      <c r="H764" s="7">
        <v>305</v>
      </c>
      <c r="I764" s="7">
        <v>956480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</row>
    <row r="765" spans="1:19" ht="19.899999999999999" customHeight="1" x14ac:dyDescent="0.25">
      <c r="A765" s="66" t="s">
        <v>996</v>
      </c>
      <c r="B765" s="9" t="s">
        <v>284</v>
      </c>
      <c r="C765" s="1">
        <v>2019</v>
      </c>
      <c r="D765" s="2">
        <f t="shared" si="154"/>
        <v>1237152</v>
      </c>
      <c r="E765" s="3">
        <v>0</v>
      </c>
      <c r="F765" s="26">
        <v>0</v>
      </c>
      <c r="G765" s="3">
        <v>0</v>
      </c>
      <c r="H765" s="7">
        <v>394.5</v>
      </c>
      <c r="I765" s="7">
        <v>1237152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</row>
    <row r="766" spans="1:19" ht="19.899999999999999" customHeight="1" x14ac:dyDescent="0.25">
      <c r="A766" s="66" t="s">
        <v>997</v>
      </c>
      <c r="B766" s="9" t="s">
        <v>285</v>
      </c>
      <c r="C766" s="1">
        <v>2019</v>
      </c>
      <c r="D766" s="2">
        <f t="shared" si="154"/>
        <v>901913.59999999998</v>
      </c>
      <c r="E766" s="3">
        <v>0</v>
      </c>
      <c r="F766" s="26">
        <v>0</v>
      </c>
      <c r="G766" s="3">
        <v>0</v>
      </c>
      <c r="H766" s="7">
        <v>287.60000000000002</v>
      </c>
      <c r="I766" s="7">
        <v>901913.59999999998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</row>
    <row r="767" spans="1:19" ht="19.899999999999999" customHeight="1" x14ac:dyDescent="0.25">
      <c r="A767" s="66" t="s">
        <v>998</v>
      </c>
      <c r="B767" s="9" t="s">
        <v>286</v>
      </c>
      <c r="C767" s="1">
        <v>2019</v>
      </c>
      <c r="D767" s="2">
        <f t="shared" si="154"/>
        <v>1304889.6000000001</v>
      </c>
      <c r="E767" s="3">
        <v>0</v>
      </c>
      <c r="F767" s="26">
        <v>0</v>
      </c>
      <c r="G767" s="3">
        <v>0</v>
      </c>
      <c r="H767" s="7">
        <v>416.1</v>
      </c>
      <c r="I767" s="7">
        <v>1304889.6000000001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</row>
    <row r="768" spans="1:19" ht="19.899999999999999" customHeight="1" x14ac:dyDescent="0.25">
      <c r="A768" s="66" t="s">
        <v>1389</v>
      </c>
      <c r="B768" s="9" t="s">
        <v>287</v>
      </c>
      <c r="C768" s="1">
        <v>2019</v>
      </c>
      <c r="D768" s="2">
        <f t="shared" si="154"/>
        <v>1038016</v>
      </c>
      <c r="E768" s="3">
        <v>0</v>
      </c>
      <c r="F768" s="26">
        <v>0</v>
      </c>
      <c r="G768" s="3">
        <v>0</v>
      </c>
      <c r="H768" s="7">
        <v>331</v>
      </c>
      <c r="I768" s="7">
        <v>1038016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</row>
    <row r="769" spans="1:19" ht="19.899999999999999" customHeight="1" x14ac:dyDescent="0.25">
      <c r="A769" s="66" t="s">
        <v>1390</v>
      </c>
      <c r="B769" s="9" t="s">
        <v>288</v>
      </c>
      <c r="C769" s="1">
        <v>2019</v>
      </c>
      <c r="D769" s="2">
        <f t="shared" si="154"/>
        <v>1987596.8</v>
      </c>
      <c r="E769" s="3">
        <v>0</v>
      </c>
      <c r="F769" s="26">
        <v>0</v>
      </c>
      <c r="G769" s="3">
        <v>0</v>
      </c>
      <c r="H769" s="7">
        <v>633.79999999999995</v>
      </c>
      <c r="I769" s="7">
        <v>1987596.8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</row>
    <row r="770" spans="1:19" ht="40.15" customHeight="1" x14ac:dyDescent="0.25">
      <c r="A770" s="69" t="s">
        <v>457</v>
      </c>
      <c r="B770" s="69"/>
      <c r="C770" s="56"/>
      <c r="D770" s="6">
        <f>SUM(D771)</f>
        <v>940800</v>
      </c>
      <c r="E770" s="6">
        <f t="shared" ref="E770:S770" si="156">SUM(E771)</f>
        <v>0</v>
      </c>
      <c r="F770" s="33">
        <f t="shared" si="156"/>
        <v>0</v>
      </c>
      <c r="G770" s="6">
        <f t="shared" si="156"/>
        <v>0</v>
      </c>
      <c r="H770" s="6">
        <f t="shared" si="156"/>
        <v>300</v>
      </c>
      <c r="I770" s="6">
        <f t="shared" si="156"/>
        <v>940800</v>
      </c>
      <c r="J770" s="6">
        <f t="shared" si="156"/>
        <v>0</v>
      </c>
      <c r="K770" s="6">
        <f t="shared" si="156"/>
        <v>0</v>
      </c>
      <c r="L770" s="6">
        <f t="shared" si="156"/>
        <v>0</v>
      </c>
      <c r="M770" s="6">
        <f t="shared" si="156"/>
        <v>0</v>
      </c>
      <c r="N770" s="6">
        <f t="shared" si="156"/>
        <v>0</v>
      </c>
      <c r="O770" s="6">
        <f t="shared" si="156"/>
        <v>0</v>
      </c>
      <c r="P770" s="6">
        <f t="shared" si="156"/>
        <v>0</v>
      </c>
      <c r="Q770" s="6">
        <f t="shared" si="156"/>
        <v>0</v>
      </c>
      <c r="R770" s="6">
        <f t="shared" si="156"/>
        <v>0</v>
      </c>
      <c r="S770" s="6">
        <f t="shared" si="156"/>
        <v>0</v>
      </c>
    </row>
    <row r="771" spans="1:19" ht="19.899999999999999" customHeight="1" x14ac:dyDescent="0.25">
      <c r="A771" s="66" t="s">
        <v>1391</v>
      </c>
      <c r="B771" s="57" t="s">
        <v>289</v>
      </c>
      <c r="C771" s="1">
        <v>2019</v>
      </c>
      <c r="D771" s="2">
        <f>SUM(E771,G771,I771,K771,M771,O771,P771,Q771,R771,S771)</f>
        <v>940800</v>
      </c>
      <c r="E771" s="3">
        <v>0</v>
      </c>
      <c r="F771" s="26">
        <v>0</v>
      </c>
      <c r="G771" s="3">
        <v>0</v>
      </c>
      <c r="H771" s="3">
        <v>300</v>
      </c>
      <c r="I771" s="3">
        <v>940800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</row>
    <row r="772" spans="1:19" s="44" customFormat="1" ht="40.15" customHeight="1" x14ac:dyDescent="0.25">
      <c r="A772" s="69" t="s">
        <v>458</v>
      </c>
      <c r="B772" s="69"/>
      <c r="C772" s="56"/>
      <c r="D772" s="6">
        <f>SUM(D773:D775)</f>
        <v>15751784</v>
      </c>
      <c r="E772" s="6">
        <f t="shared" ref="E772:S772" si="157">SUM(E773:E775)</f>
        <v>0</v>
      </c>
      <c r="F772" s="33">
        <f t="shared" si="157"/>
        <v>0</v>
      </c>
      <c r="G772" s="6">
        <f t="shared" si="157"/>
        <v>0</v>
      </c>
      <c r="H772" s="6">
        <f t="shared" si="157"/>
        <v>2015.1</v>
      </c>
      <c r="I772" s="6">
        <f t="shared" si="157"/>
        <v>6319354</v>
      </c>
      <c r="J772" s="6">
        <f t="shared" si="157"/>
        <v>0</v>
      </c>
      <c r="K772" s="6">
        <f t="shared" si="157"/>
        <v>0</v>
      </c>
      <c r="L772" s="6">
        <f t="shared" si="157"/>
        <v>3006</v>
      </c>
      <c r="M772" s="6">
        <f t="shared" si="157"/>
        <v>2620630</v>
      </c>
      <c r="N772" s="6">
        <f t="shared" si="157"/>
        <v>0</v>
      </c>
      <c r="O772" s="6">
        <f t="shared" si="157"/>
        <v>0</v>
      </c>
      <c r="P772" s="6">
        <f t="shared" si="157"/>
        <v>6011800</v>
      </c>
      <c r="Q772" s="6">
        <f t="shared" si="157"/>
        <v>0</v>
      </c>
      <c r="R772" s="6">
        <f t="shared" si="157"/>
        <v>700000</v>
      </c>
      <c r="S772" s="6">
        <f t="shared" si="157"/>
        <v>100000</v>
      </c>
    </row>
    <row r="773" spans="1:19" ht="19.899999999999999" customHeight="1" x14ac:dyDescent="0.25">
      <c r="A773" s="66" t="s">
        <v>1392</v>
      </c>
      <c r="B773" s="57" t="s">
        <v>290</v>
      </c>
      <c r="C773" s="1">
        <v>2019</v>
      </c>
      <c r="D773" s="2">
        <f>SUM(E773,G773,I773,K773,M773,O773,P773,Q773,R773,S773)</f>
        <v>4218240</v>
      </c>
      <c r="E773" s="3">
        <v>0</v>
      </c>
      <c r="F773" s="26">
        <v>0</v>
      </c>
      <c r="G773" s="3">
        <v>0</v>
      </c>
      <c r="H773" s="3">
        <v>1090</v>
      </c>
      <c r="I773" s="3">
        <v>3418240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700000</v>
      </c>
      <c r="S773" s="3">
        <v>100000</v>
      </c>
    </row>
    <row r="774" spans="1:19" ht="19.899999999999999" customHeight="1" x14ac:dyDescent="0.25">
      <c r="A774" s="66" t="s">
        <v>1393</v>
      </c>
      <c r="B774" s="57" t="s">
        <v>291</v>
      </c>
      <c r="C774" s="1">
        <v>2019</v>
      </c>
      <c r="D774" s="2">
        <f>SUM(E774,G774,I774,K774,M774,O774,P774,Q774,R774,S774)</f>
        <v>7699270</v>
      </c>
      <c r="E774" s="3">
        <v>0</v>
      </c>
      <c r="F774" s="26">
        <v>0</v>
      </c>
      <c r="G774" s="3">
        <v>0</v>
      </c>
      <c r="H774" s="3">
        <v>460</v>
      </c>
      <c r="I774" s="3">
        <v>1442560</v>
      </c>
      <c r="J774" s="3">
        <v>0</v>
      </c>
      <c r="K774" s="3">
        <v>0</v>
      </c>
      <c r="L774" s="3">
        <v>2490.1</v>
      </c>
      <c r="M774" s="3">
        <v>1276710</v>
      </c>
      <c r="N774" s="3">
        <v>0</v>
      </c>
      <c r="O774" s="3">
        <v>0</v>
      </c>
      <c r="P774" s="3">
        <v>4980000</v>
      </c>
      <c r="Q774" s="3">
        <v>0</v>
      </c>
      <c r="R774" s="3">
        <v>0</v>
      </c>
      <c r="S774" s="3">
        <v>0</v>
      </c>
    </row>
    <row r="775" spans="1:19" ht="19.899999999999999" customHeight="1" x14ac:dyDescent="0.25">
      <c r="A775" s="66" t="s">
        <v>1394</v>
      </c>
      <c r="B775" s="57" t="s">
        <v>292</v>
      </c>
      <c r="C775" s="1">
        <v>2019</v>
      </c>
      <c r="D775" s="2">
        <f>SUM(E775,G775,I775,K775,M775,O775,P775,Q775,R775,S775)</f>
        <v>3834274</v>
      </c>
      <c r="E775" s="3">
        <v>0</v>
      </c>
      <c r="F775" s="26">
        <v>0</v>
      </c>
      <c r="G775" s="3">
        <v>0</v>
      </c>
      <c r="H775" s="3">
        <v>465.1</v>
      </c>
      <c r="I775" s="3">
        <v>1458554</v>
      </c>
      <c r="J775" s="3">
        <v>0</v>
      </c>
      <c r="K775" s="3">
        <v>0</v>
      </c>
      <c r="L775" s="3">
        <v>515.9</v>
      </c>
      <c r="M775" s="3">
        <v>1343920</v>
      </c>
      <c r="N775" s="3">
        <v>0</v>
      </c>
      <c r="O775" s="3">
        <v>0</v>
      </c>
      <c r="P775" s="3">
        <v>1031800</v>
      </c>
      <c r="Q775" s="3">
        <v>0</v>
      </c>
      <c r="R775" s="3">
        <v>0</v>
      </c>
      <c r="S775" s="3">
        <v>0</v>
      </c>
    </row>
    <row r="776" spans="1:19" ht="39.950000000000003" customHeight="1" x14ac:dyDescent="0.25">
      <c r="A776" s="69" t="s">
        <v>1458</v>
      </c>
      <c r="B776" s="69"/>
      <c r="C776" s="1"/>
      <c r="D776" s="2">
        <f>SUM(D777)</f>
        <v>980100</v>
      </c>
      <c r="E776" s="2">
        <f t="shared" ref="E776:S776" si="158">SUM(E777)</f>
        <v>0</v>
      </c>
      <c r="F776" s="2">
        <f t="shared" si="158"/>
        <v>0</v>
      </c>
      <c r="G776" s="2">
        <f t="shared" si="158"/>
        <v>0</v>
      </c>
      <c r="H776" s="2">
        <f t="shared" si="158"/>
        <v>326.7</v>
      </c>
      <c r="I776" s="2">
        <f t="shared" si="158"/>
        <v>980100</v>
      </c>
      <c r="J776" s="2">
        <f t="shared" si="158"/>
        <v>0</v>
      </c>
      <c r="K776" s="2">
        <f t="shared" si="158"/>
        <v>0</v>
      </c>
      <c r="L776" s="2">
        <f t="shared" si="158"/>
        <v>0</v>
      </c>
      <c r="M776" s="2">
        <f t="shared" si="158"/>
        <v>0</v>
      </c>
      <c r="N776" s="2">
        <f t="shared" si="158"/>
        <v>0</v>
      </c>
      <c r="O776" s="2">
        <f t="shared" si="158"/>
        <v>0</v>
      </c>
      <c r="P776" s="2">
        <f t="shared" si="158"/>
        <v>0</v>
      </c>
      <c r="Q776" s="2">
        <f t="shared" si="158"/>
        <v>0</v>
      </c>
      <c r="R776" s="2">
        <f t="shared" si="158"/>
        <v>0</v>
      </c>
      <c r="S776" s="2">
        <f t="shared" si="158"/>
        <v>0</v>
      </c>
    </row>
    <row r="777" spans="1:19" ht="19.899999999999999" customHeight="1" x14ac:dyDescent="0.25">
      <c r="A777" s="66" t="s">
        <v>1395</v>
      </c>
      <c r="B777" s="57" t="s">
        <v>1428</v>
      </c>
      <c r="C777" s="1"/>
      <c r="D777" s="2">
        <f>SUM(E777,G777,I777,K777,M777,O777,P777,Q777,R777,S777)</f>
        <v>980100</v>
      </c>
      <c r="E777" s="3">
        <v>0</v>
      </c>
      <c r="F777" s="26">
        <v>0</v>
      </c>
      <c r="G777" s="3">
        <v>0</v>
      </c>
      <c r="H777" s="3">
        <v>326.7</v>
      </c>
      <c r="I777" s="3">
        <v>980100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</row>
    <row r="778" spans="1:19" s="44" customFormat="1" ht="40.15" customHeight="1" x14ac:dyDescent="0.25">
      <c r="A778" s="69" t="s">
        <v>459</v>
      </c>
      <c r="B778" s="69"/>
      <c r="C778" s="56"/>
      <c r="D778" s="6">
        <f>SUM(D779)</f>
        <v>880588.80000000005</v>
      </c>
      <c r="E778" s="6">
        <f t="shared" ref="E778:S778" si="159">SUM(E779)</f>
        <v>0</v>
      </c>
      <c r="F778" s="33">
        <f t="shared" si="159"/>
        <v>0</v>
      </c>
      <c r="G778" s="6">
        <f t="shared" si="159"/>
        <v>0</v>
      </c>
      <c r="H778" s="6">
        <f t="shared" si="159"/>
        <v>280.8</v>
      </c>
      <c r="I778" s="6">
        <f t="shared" si="159"/>
        <v>880588.80000000005</v>
      </c>
      <c r="J778" s="6">
        <f t="shared" si="159"/>
        <v>0</v>
      </c>
      <c r="K778" s="6">
        <f t="shared" si="159"/>
        <v>0</v>
      </c>
      <c r="L778" s="6">
        <f t="shared" si="159"/>
        <v>0</v>
      </c>
      <c r="M778" s="6">
        <f t="shared" si="159"/>
        <v>0</v>
      </c>
      <c r="N778" s="6">
        <f t="shared" si="159"/>
        <v>0</v>
      </c>
      <c r="O778" s="6">
        <f t="shared" si="159"/>
        <v>0</v>
      </c>
      <c r="P778" s="6">
        <f t="shared" si="159"/>
        <v>0</v>
      </c>
      <c r="Q778" s="6">
        <f t="shared" si="159"/>
        <v>0</v>
      </c>
      <c r="R778" s="6">
        <f t="shared" si="159"/>
        <v>0</v>
      </c>
      <c r="S778" s="6">
        <f t="shared" si="159"/>
        <v>0</v>
      </c>
    </row>
    <row r="779" spans="1:19" ht="19.899999999999999" customHeight="1" x14ac:dyDescent="0.25">
      <c r="A779" s="66" t="s">
        <v>1396</v>
      </c>
      <c r="B779" s="57" t="s">
        <v>315</v>
      </c>
      <c r="C779" s="1">
        <v>2019</v>
      </c>
      <c r="D779" s="2">
        <f>SUM(E779,G779,I779,K779,M779,O779,P779,Q779,R779,S779)</f>
        <v>880588.80000000005</v>
      </c>
      <c r="E779" s="3">
        <v>0</v>
      </c>
      <c r="F779" s="26">
        <v>0</v>
      </c>
      <c r="G779" s="3">
        <v>0</v>
      </c>
      <c r="H779" s="7">
        <v>280.8</v>
      </c>
      <c r="I779" s="7">
        <v>880588.80000000005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</row>
    <row r="780" spans="1:19" s="44" customFormat="1" ht="40.15" customHeight="1" x14ac:dyDescent="0.25">
      <c r="A780" s="69" t="s">
        <v>411</v>
      </c>
      <c r="B780" s="69"/>
      <c r="C780" s="56"/>
      <c r="D780" s="6">
        <f>SUM(D781:D785)</f>
        <v>11022802</v>
      </c>
      <c r="E780" s="6">
        <f t="shared" ref="E780:S780" si="160">SUM(E781:E785)</f>
        <v>2184300</v>
      </c>
      <c r="F780" s="33">
        <f t="shared" si="160"/>
        <v>0</v>
      </c>
      <c r="G780" s="6">
        <f t="shared" si="160"/>
        <v>0</v>
      </c>
      <c r="H780" s="6">
        <f t="shared" si="160"/>
        <v>2798.4</v>
      </c>
      <c r="I780" s="6">
        <f t="shared" si="160"/>
        <v>8838502</v>
      </c>
      <c r="J780" s="6">
        <f t="shared" si="160"/>
        <v>0</v>
      </c>
      <c r="K780" s="6">
        <f t="shared" si="160"/>
        <v>0</v>
      </c>
      <c r="L780" s="6">
        <f t="shared" si="160"/>
        <v>0</v>
      </c>
      <c r="M780" s="6">
        <f t="shared" si="160"/>
        <v>0</v>
      </c>
      <c r="N780" s="6">
        <f t="shared" si="160"/>
        <v>0</v>
      </c>
      <c r="O780" s="6">
        <f t="shared" si="160"/>
        <v>0</v>
      </c>
      <c r="P780" s="6">
        <f t="shared" si="160"/>
        <v>0</v>
      </c>
      <c r="Q780" s="6">
        <f t="shared" si="160"/>
        <v>0</v>
      </c>
      <c r="R780" s="6">
        <f t="shared" si="160"/>
        <v>0</v>
      </c>
      <c r="S780" s="6">
        <f t="shared" si="160"/>
        <v>0</v>
      </c>
    </row>
    <row r="781" spans="1:19" ht="19.899999999999999" customHeight="1" x14ac:dyDescent="0.25">
      <c r="A781" s="66" t="s">
        <v>1397</v>
      </c>
      <c r="B781" s="57" t="s">
        <v>328</v>
      </c>
      <c r="C781" s="1">
        <v>2019</v>
      </c>
      <c r="D781" s="2">
        <f>SUM(E781,G781,I781,K781,M781,O781,P781,Q781,R781,S781)</f>
        <v>1381847</v>
      </c>
      <c r="E781" s="3">
        <v>0</v>
      </c>
      <c r="F781" s="26">
        <v>0</v>
      </c>
      <c r="G781" s="3">
        <v>0</v>
      </c>
      <c r="H781" s="7">
        <v>440.64</v>
      </c>
      <c r="I781" s="7">
        <v>1381847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</row>
    <row r="782" spans="1:19" ht="19.899999999999999" customHeight="1" x14ac:dyDescent="0.25">
      <c r="A782" s="66" t="s">
        <v>1398</v>
      </c>
      <c r="B782" s="57" t="s">
        <v>329</v>
      </c>
      <c r="C782" s="1">
        <v>2019</v>
      </c>
      <c r="D782" s="2">
        <f>SUM(E782,G782,I782,K782,M782,O782,P782,Q782,R782,S782)</f>
        <v>1347727</v>
      </c>
      <c r="E782" s="3">
        <v>0</v>
      </c>
      <c r="F782" s="26">
        <v>0</v>
      </c>
      <c r="G782" s="3">
        <v>0</v>
      </c>
      <c r="H782" s="7">
        <v>409.76</v>
      </c>
      <c r="I782" s="7">
        <v>1347727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</row>
    <row r="783" spans="1:19" ht="19.899999999999999" customHeight="1" x14ac:dyDescent="0.25">
      <c r="A783" s="66" t="s">
        <v>1399</v>
      </c>
      <c r="B783" s="57" t="s">
        <v>330</v>
      </c>
      <c r="C783" s="1">
        <v>2019</v>
      </c>
      <c r="D783" s="2">
        <f>SUM(E783,G783,I783,K783,M783,O783,P783,Q783,R783,S783)</f>
        <v>2107392</v>
      </c>
      <c r="E783" s="3">
        <v>0</v>
      </c>
      <c r="F783" s="26">
        <v>0</v>
      </c>
      <c r="G783" s="3">
        <v>0</v>
      </c>
      <c r="H783" s="7">
        <v>672</v>
      </c>
      <c r="I783" s="7">
        <v>2107392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</row>
    <row r="784" spans="1:19" ht="19.899999999999999" customHeight="1" x14ac:dyDescent="0.25">
      <c r="A784" s="66" t="s">
        <v>1400</v>
      </c>
      <c r="B784" s="57" t="s">
        <v>331</v>
      </c>
      <c r="C784" s="1">
        <v>2019</v>
      </c>
      <c r="D784" s="2">
        <f>SUM(E784,G784,I784,K784,M784,O784,P784,Q784,R784,S784)</f>
        <v>4642924</v>
      </c>
      <c r="E784" s="3">
        <v>2184300</v>
      </c>
      <c r="F784" s="26">
        <v>0</v>
      </c>
      <c r="G784" s="23">
        <v>0</v>
      </c>
      <c r="H784" s="7">
        <v>784</v>
      </c>
      <c r="I784" s="7">
        <v>2458624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</row>
    <row r="785" spans="1:19" ht="19.899999999999999" customHeight="1" x14ac:dyDescent="0.25">
      <c r="A785" s="66" t="s">
        <v>1401</v>
      </c>
      <c r="B785" s="57" t="s">
        <v>327</v>
      </c>
      <c r="C785" s="1">
        <v>2018</v>
      </c>
      <c r="D785" s="2">
        <f>SUM(E785,G785,I785,K785,M785,O785,P785,Q785,R785,S785)</f>
        <v>1542912</v>
      </c>
      <c r="E785" s="3">
        <v>0</v>
      </c>
      <c r="F785" s="26">
        <v>0</v>
      </c>
      <c r="G785" s="3">
        <v>0</v>
      </c>
      <c r="H785" s="7">
        <v>492</v>
      </c>
      <c r="I785" s="7">
        <v>1542912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</row>
    <row r="786" spans="1:19" s="44" customFormat="1" ht="42.75" customHeight="1" x14ac:dyDescent="0.25">
      <c r="A786" s="69" t="s">
        <v>947</v>
      </c>
      <c r="B786" s="69"/>
      <c r="C786" s="56"/>
      <c r="D786" s="6">
        <f>SUM(D787:D793)</f>
        <v>11305280</v>
      </c>
      <c r="E786" s="6">
        <f t="shared" ref="E786:S786" si="161">SUM(E787:E793)</f>
        <v>0</v>
      </c>
      <c r="F786" s="33">
        <f t="shared" si="161"/>
        <v>0</v>
      </c>
      <c r="G786" s="6">
        <f t="shared" si="161"/>
        <v>0</v>
      </c>
      <c r="H786" s="6">
        <f t="shared" si="161"/>
        <v>3605</v>
      </c>
      <c r="I786" s="6">
        <f t="shared" si="161"/>
        <v>11305280</v>
      </c>
      <c r="J786" s="6">
        <f t="shared" si="161"/>
        <v>0</v>
      </c>
      <c r="K786" s="6">
        <f t="shared" si="161"/>
        <v>0</v>
      </c>
      <c r="L786" s="6">
        <f t="shared" si="161"/>
        <v>0</v>
      </c>
      <c r="M786" s="6">
        <f t="shared" si="161"/>
        <v>0</v>
      </c>
      <c r="N786" s="6">
        <f t="shared" si="161"/>
        <v>0</v>
      </c>
      <c r="O786" s="6">
        <f t="shared" si="161"/>
        <v>0</v>
      </c>
      <c r="P786" s="6">
        <f t="shared" si="161"/>
        <v>0</v>
      </c>
      <c r="Q786" s="6">
        <f t="shared" si="161"/>
        <v>0</v>
      </c>
      <c r="R786" s="6">
        <f t="shared" si="161"/>
        <v>0</v>
      </c>
      <c r="S786" s="6">
        <f t="shared" si="161"/>
        <v>0</v>
      </c>
    </row>
    <row r="787" spans="1:19" ht="19.899999999999999" customHeight="1" x14ac:dyDescent="0.25">
      <c r="A787" s="66" t="s">
        <v>1402</v>
      </c>
      <c r="B787" s="57" t="s">
        <v>337</v>
      </c>
      <c r="C787" s="1">
        <v>2019</v>
      </c>
      <c r="D787" s="2">
        <f t="shared" ref="D787:D793" si="162">SUM(E787,G787,I787,K787,M787,O787,P787,Q787,R787,S787)</f>
        <v>1081920</v>
      </c>
      <c r="E787" s="3">
        <v>0</v>
      </c>
      <c r="F787" s="26">
        <v>0</v>
      </c>
      <c r="G787" s="3">
        <v>0</v>
      </c>
      <c r="H787" s="7">
        <v>345</v>
      </c>
      <c r="I787" s="10">
        <v>1081920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</row>
    <row r="788" spans="1:19" ht="19.899999999999999" customHeight="1" x14ac:dyDescent="0.25">
      <c r="A788" s="66" t="s">
        <v>1403</v>
      </c>
      <c r="B788" s="57" t="s">
        <v>338</v>
      </c>
      <c r="C788" s="1">
        <v>2019</v>
      </c>
      <c r="D788" s="2">
        <f t="shared" si="162"/>
        <v>909440</v>
      </c>
      <c r="E788" s="3">
        <v>0</v>
      </c>
      <c r="F788" s="26">
        <v>0</v>
      </c>
      <c r="G788" s="3">
        <v>0</v>
      </c>
      <c r="H788" s="7">
        <v>290</v>
      </c>
      <c r="I788" s="10">
        <v>909440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</row>
    <row r="789" spans="1:19" ht="19.899999999999999" customHeight="1" x14ac:dyDescent="0.25">
      <c r="A789" s="66" t="s">
        <v>1404</v>
      </c>
      <c r="B789" s="57" t="s">
        <v>339</v>
      </c>
      <c r="C789" s="1">
        <v>2019</v>
      </c>
      <c r="D789" s="2">
        <f t="shared" si="162"/>
        <v>2101120</v>
      </c>
      <c r="E789" s="3">
        <v>0</v>
      </c>
      <c r="F789" s="26">
        <v>0</v>
      </c>
      <c r="G789" s="3">
        <v>0</v>
      </c>
      <c r="H789" s="7">
        <v>670</v>
      </c>
      <c r="I789" s="10">
        <v>2101120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</row>
    <row r="790" spans="1:19" ht="19.899999999999999" customHeight="1" x14ac:dyDescent="0.25">
      <c r="A790" s="66" t="s">
        <v>1405</v>
      </c>
      <c r="B790" s="57" t="s">
        <v>340</v>
      </c>
      <c r="C790" s="1">
        <v>2019</v>
      </c>
      <c r="D790" s="2">
        <f t="shared" si="162"/>
        <v>2101120</v>
      </c>
      <c r="E790" s="3">
        <v>0</v>
      </c>
      <c r="F790" s="26">
        <v>0</v>
      </c>
      <c r="G790" s="3">
        <v>0</v>
      </c>
      <c r="H790" s="7">
        <v>670</v>
      </c>
      <c r="I790" s="10">
        <v>2101120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</row>
    <row r="791" spans="1:19" ht="19.899999999999999" customHeight="1" x14ac:dyDescent="0.25">
      <c r="A791" s="66" t="s">
        <v>1406</v>
      </c>
      <c r="B791" s="57" t="s">
        <v>341</v>
      </c>
      <c r="C791" s="1">
        <v>2019</v>
      </c>
      <c r="D791" s="2">
        <f t="shared" si="162"/>
        <v>2101120</v>
      </c>
      <c r="E791" s="3">
        <v>0</v>
      </c>
      <c r="F791" s="26">
        <v>0</v>
      </c>
      <c r="G791" s="3">
        <v>0</v>
      </c>
      <c r="H791" s="7">
        <v>670</v>
      </c>
      <c r="I791" s="10">
        <v>2101120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</row>
    <row r="792" spans="1:19" ht="19.899999999999999" customHeight="1" x14ac:dyDescent="0.25">
      <c r="A792" s="66" t="s">
        <v>1407</v>
      </c>
      <c r="B792" s="57" t="s">
        <v>342</v>
      </c>
      <c r="C792" s="1">
        <v>2019</v>
      </c>
      <c r="D792" s="2">
        <f t="shared" si="162"/>
        <v>2101120</v>
      </c>
      <c r="E792" s="3">
        <v>0</v>
      </c>
      <c r="F792" s="26">
        <v>0</v>
      </c>
      <c r="G792" s="3">
        <v>0</v>
      </c>
      <c r="H792" s="7">
        <v>670</v>
      </c>
      <c r="I792" s="10">
        <v>2101120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</row>
    <row r="793" spans="1:19" ht="19.899999999999999" customHeight="1" x14ac:dyDescent="0.25">
      <c r="A793" s="66" t="s">
        <v>1408</v>
      </c>
      <c r="B793" s="57" t="s">
        <v>343</v>
      </c>
      <c r="C793" s="1">
        <v>2019</v>
      </c>
      <c r="D793" s="2">
        <f t="shared" si="162"/>
        <v>909440</v>
      </c>
      <c r="E793" s="3">
        <v>0</v>
      </c>
      <c r="F793" s="26">
        <v>0</v>
      </c>
      <c r="G793" s="3">
        <v>0</v>
      </c>
      <c r="H793" s="7">
        <v>290</v>
      </c>
      <c r="I793" s="10">
        <v>909440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</row>
    <row r="794" spans="1:19" s="44" customFormat="1" ht="40.15" customHeight="1" x14ac:dyDescent="0.25">
      <c r="A794" s="69" t="s">
        <v>412</v>
      </c>
      <c r="B794" s="69"/>
      <c r="C794" s="56"/>
      <c r="D794" s="6">
        <f>SUM(D795:D813)</f>
        <v>122861110.5</v>
      </c>
      <c r="E794" s="6">
        <f t="shared" ref="E794:S794" si="163">SUM(E795:E813)</f>
        <v>15839815.5</v>
      </c>
      <c r="F794" s="33">
        <f t="shared" si="163"/>
        <v>0</v>
      </c>
      <c r="G794" s="6">
        <f t="shared" si="163"/>
        <v>0</v>
      </c>
      <c r="H794" s="6">
        <f t="shared" si="163"/>
        <v>18472.25</v>
      </c>
      <c r="I794" s="6">
        <f t="shared" si="163"/>
        <v>65474800.000000007</v>
      </c>
      <c r="J794" s="6">
        <f t="shared" si="163"/>
        <v>0</v>
      </c>
      <c r="K794" s="6">
        <f t="shared" si="163"/>
        <v>0</v>
      </c>
      <c r="L794" s="6">
        <f t="shared" si="163"/>
        <v>7219</v>
      </c>
      <c r="M794" s="6">
        <f t="shared" si="163"/>
        <v>18805495</v>
      </c>
      <c r="N794" s="6">
        <f t="shared" si="163"/>
        <v>430</v>
      </c>
      <c r="O794" s="6">
        <f t="shared" si="163"/>
        <v>903000</v>
      </c>
      <c r="P794" s="6">
        <f t="shared" si="163"/>
        <v>14438000</v>
      </c>
      <c r="Q794" s="6">
        <f t="shared" si="163"/>
        <v>0</v>
      </c>
      <c r="R794" s="6">
        <f t="shared" si="163"/>
        <v>5600000</v>
      </c>
      <c r="S794" s="6">
        <f t="shared" si="163"/>
        <v>1800000</v>
      </c>
    </row>
    <row r="795" spans="1:19" ht="19.899999999999999" customHeight="1" x14ac:dyDescent="0.25">
      <c r="A795" s="66" t="s">
        <v>1409</v>
      </c>
      <c r="B795" s="57" t="s">
        <v>355</v>
      </c>
      <c r="C795" s="1">
        <v>2019</v>
      </c>
      <c r="D795" s="2">
        <f t="shared" ref="D795:D805" si="164">SUM(E795,G795,I795,K795,M795,O795,P795,Q795,R795,S795)</f>
        <v>4354028.8</v>
      </c>
      <c r="E795" s="3">
        <v>0</v>
      </c>
      <c r="F795" s="26">
        <v>0</v>
      </c>
      <c r="G795" s="3">
        <v>0</v>
      </c>
      <c r="H795" s="7">
        <v>1133.3</v>
      </c>
      <c r="I795" s="7">
        <v>3554028.8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700000</v>
      </c>
      <c r="S795" s="3">
        <v>100000</v>
      </c>
    </row>
    <row r="796" spans="1:19" ht="19.899999999999999" customHeight="1" x14ac:dyDescent="0.25">
      <c r="A796" s="66" t="s">
        <v>1410</v>
      </c>
      <c r="B796" s="57" t="s">
        <v>357</v>
      </c>
      <c r="C796" s="1">
        <v>2019</v>
      </c>
      <c r="D796" s="2">
        <f t="shared" si="164"/>
        <v>4309497.5999999996</v>
      </c>
      <c r="E796" s="3">
        <v>0</v>
      </c>
      <c r="F796" s="26">
        <v>0</v>
      </c>
      <c r="G796" s="3">
        <v>0</v>
      </c>
      <c r="H796" s="7">
        <v>1119.0999999999999</v>
      </c>
      <c r="I796" s="7">
        <v>3509497.6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700000</v>
      </c>
      <c r="S796" s="3">
        <v>100000</v>
      </c>
    </row>
    <row r="797" spans="1:19" ht="19.899999999999999" customHeight="1" x14ac:dyDescent="0.25">
      <c r="A797" s="66" t="s">
        <v>1411</v>
      </c>
      <c r="B797" s="57" t="s">
        <v>358</v>
      </c>
      <c r="C797" s="1">
        <v>2019</v>
      </c>
      <c r="D797" s="2">
        <f t="shared" si="164"/>
        <v>4477273.5999999996</v>
      </c>
      <c r="E797" s="3">
        <v>0</v>
      </c>
      <c r="F797" s="26">
        <v>0</v>
      </c>
      <c r="G797" s="3">
        <v>0</v>
      </c>
      <c r="H797" s="7">
        <v>1172.5999999999999</v>
      </c>
      <c r="I797" s="7">
        <v>3677273.6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700000</v>
      </c>
      <c r="S797" s="3">
        <v>100000</v>
      </c>
    </row>
    <row r="798" spans="1:19" ht="19.899999999999999" customHeight="1" x14ac:dyDescent="0.25">
      <c r="A798" s="66" t="s">
        <v>1412</v>
      </c>
      <c r="B798" s="57" t="s">
        <v>359</v>
      </c>
      <c r="C798" s="1">
        <v>2019</v>
      </c>
      <c r="D798" s="2">
        <f t="shared" si="164"/>
        <v>4843558.4000000004</v>
      </c>
      <c r="E798" s="3">
        <v>0</v>
      </c>
      <c r="F798" s="26">
        <v>0</v>
      </c>
      <c r="G798" s="3">
        <v>0</v>
      </c>
      <c r="H798" s="7">
        <v>1289.4000000000001</v>
      </c>
      <c r="I798" s="7">
        <v>4043558.4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700000</v>
      </c>
      <c r="S798" s="3">
        <v>100000</v>
      </c>
    </row>
    <row r="799" spans="1:19" ht="19.899999999999999" customHeight="1" x14ac:dyDescent="0.25">
      <c r="A799" s="66" t="s">
        <v>1413</v>
      </c>
      <c r="B799" s="57" t="s">
        <v>360</v>
      </c>
      <c r="C799" s="1">
        <v>2019</v>
      </c>
      <c r="D799" s="2">
        <f t="shared" si="164"/>
        <v>2360467.2000000002</v>
      </c>
      <c r="E799" s="3">
        <v>0</v>
      </c>
      <c r="F799" s="26">
        <v>0</v>
      </c>
      <c r="G799" s="3">
        <v>0</v>
      </c>
      <c r="H799" s="7">
        <v>752.7</v>
      </c>
      <c r="I799" s="7">
        <v>2360467.2000000002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</row>
    <row r="800" spans="1:19" ht="19.899999999999999" customHeight="1" x14ac:dyDescent="0.25">
      <c r="A800" s="66" t="s">
        <v>1414</v>
      </c>
      <c r="B800" s="57" t="s">
        <v>361</v>
      </c>
      <c r="C800" s="1">
        <v>2019</v>
      </c>
      <c r="D800" s="2">
        <f t="shared" si="164"/>
        <v>2456428.7999999998</v>
      </c>
      <c r="E800" s="3">
        <v>0</v>
      </c>
      <c r="F800" s="26">
        <v>0</v>
      </c>
      <c r="G800" s="3">
        <v>0</v>
      </c>
      <c r="H800" s="7">
        <v>783.3</v>
      </c>
      <c r="I800" s="7">
        <v>2456428.7999999998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</row>
    <row r="801" spans="1:19" ht="19.899999999999999" customHeight="1" x14ac:dyDescent="0.25">
      <c r="A801" s="66" t="s">
        <v>1415</v>
      </c>
      <c r="B801" s="57" t="s">
        <v>362</v>
      </c>
      <c r="C801" s="1">
        <v>2019</v>
      </c>
      <c r="D801" s="2">
        <f t="shared" si="164"/>
        <v>2456428.7999999998</v>
      </c>
      <c r="E801" s="3">
        <v>0</v>
      </c>
      <c r="F801" s="26">
        <v>0</v>
      </c>
      <c r="G801" s="3">
        <v>0</v>
      </c>
      <c r="H801" s="7">
        <v>783.3</v>
      </c>
      <c r="I801" s="7">
        <v>2456428.7999999998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</row>
    <row r="802" spans="1:19" ht="19.899999999999999" customHeight="1" x14ac:dyDescent="0.25">
      <c r="A802" s="66" t="s">
        <v>1419</v>
      </c>
      <c r="B802" s="57" t="s">
        <v>363</v>
      </c>
      <c r="C802" s="1">
        <v>2019</v>
      </c>
      <c r="D802" s="2">
        <f t="shared" si="164"/>
        <v>2496256</v>
      </c>
      <c r="E802" s="3">
        <v>0</v>
      </c>
      <c r="F802" s="26">
        <v>0</v>
      </c>
      <c r="G802" s="3">
        <v>0</v>
      </c>
      <c r="H802" s="7">
        <v>796</v>
      </c>
      <c r="I802" s="7">
        <v>2496256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</row>
    <row r="803" spans="1:19" ht="19.899999999999999" customHeight="1" x14ac:dyDescent="0.25">
      <c r="A803" s="66" t="s">
        <v>1420</v>
      </c>
      <c r="B803" s="57" t="s">
        <v>479</v>
      </c>
      <c r="C803" s="1">
        <v>2019</v>
      </c>
      <c r="D803" s="2">
        <f t="shared" si="164"/>
        <v>6927865.5999999996</v>
      </c>
      <c r="E803" s="3">
        <v>0</v>
      </c>
      <c r="F803" s="26">
        <v>0</v>
      </c>
      <c r="G803" s="3">
        <v>0</v>
      </c>
      <c r="H803" s="7">
        <v>1794.6</v>
      </c>
      <c r="I803" s="7">
        <v>5627865.5999999996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700000</v>
      </c>
      <c r="S803" s="3">
        <v>600000</v>
      </c>
    </row>
    <row r="804" spans="1:19" ht="19.899999999999999" customHeight="1" x14ac:dyDescent="0.25">
      <c r="A804" s="66" t="s">
        <v>1439</v>
      </c>
      <c r="B804" s="57" t="s">
        <v>365</v>
      </c>
      <c r="C804" s="1">
        <v>2019</v>
      </c>
      <c r="D804" s="2">
        <f t="shared" si="164"/>
        <v>2433536</v>
      </c>
      <c r="E804" s="3">
        <v>0</v>
      </c>
      <c r="F804" s="26">
        <v>0</v>
      </c>
      <c r="G804" s="3">
        <v>0</v>
      </c>
      <c r="H804" s="7">
        <v>776</v>
      </c>
      <c r="I804" s="7">
        <v>2433536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</row>
    <row r="805" spans="1:19" ht="19.899999999999999" customHeight="1" x14ac:dyDescent="0.25">
      <c r="A805" s="66" t="s">
        <v>1440</v>
      </c>
      <c r="B805" s="57" t="s">
        <v>1354</v>
      </c>
      <c r="C805" s="1"/>
      <c r="D805" s="2">
        <f t="shared" si="164"/>
        <v>4914000</v>
      </c>
      <c r="E805" s="3">
        <v>0</v>
      </c>
      <c r="F805" s="26">
        <v>0</v>
      </c>
      <c r="G805" s="3">
        <v>0</v>
      </c>
      <c r="H805" s="7">
        <v>1023.75</v>
      </c>
      <c r="I805" s="7">
        <v>4914000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</row>
    <row r="806" spans="1:19" ht="19.899999999999999" customHeight="1" x14ac:dyDescent="0.25">
      <c r="A806" s="66" t="s">
        <v>1441</v>
      </c>
      <c r="B806" s="57" t="s">
        <v>366</v>
      </c>
      <c r="C806" s="1">
        <v>2019</v>
      </c>
      <c r="D806" s="2">
        <f t="shared" ref="D806:D812" si="165">SUM(E806,G806,I806,K806,M806,O806,P806,Q806,R806,S806)</f>
        <v>1196070.3999999999</v>
      </c>
      <c r="E806" s="3">
        <v>0</v>
      </c>
      <c r="F806" s="26">
        <v>0</v>
      </c>
      <c r="G806" s="3">
        <v>0</v>
      </c>
      <c r="H806" s="7">
        <v>381.4</v>
      </c>
      <c r="I806" s="7">
        <v>1196070.3999999999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</row>
    <row r="807" spans="1:19" ht="19.899999999999999" customHeight="1" x14ac:dyDescent="0.25">
      <c r="A807" s="66" t="s">
        <v>1442</v>
      </c>
      <c r="B807" s="57" t="s">
        <v>367</v>
      </c>
      <c r="C807" s="1">
        <v>2019</v>
      </c>
      <c r="D807" s="2">
        <f t="shared" si="165"/>
        <v>1196070.3999999999</v>
      </c>
      <c r="E807" s="3">
        <v>0</v>
      </c>
      <c r="F807" s="26">
        <v>0</v>
      </c>
      <c r="G807" s="3">
        <v>0</v>
      </c>
      <c r="H807" s="7">
        <v>381.4</v>
      </c>
      <c r="I807" s="7">
        <v>1196070.3999999999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</row>
    <row r="808" spans="1:19" ht="19.899999999999999" customHeight="1" x14ac:dyDescent="0.25">
      <c r="A808" s="66" t="s">
        <v>1443</v>
      </c>
      <c r="B808" s="57" t="s">
        <v>368</v>
      </c>
      <c r="C808" s="1">
        <v>2019</v>
      </c>
      <c r="D808" s="2">
        <f t="shared" si="165"/>
        <v>2532947.2000000002</v>
      </c>
      <c r="E808" s="3">
        <v>0</v>
      </c>
      <c r="F808" s="26">
        <v>0</v>
      </c>
      <c r="G808" s="3">
        <v>0</v>
      </c>
      <c r="H808" s="7">
        <v>807.7</v>
      </c>
      <c r="I808" s="7">
        <v>2532947.2000000002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</row>
    <row r="809" spans="1:19" ht="19.899999999999999" customHeight="1" x14ac:dyDescent="0.25">
      <c r="A809" s="66" t="s">
        <v>1444</v>
      </c>
      <c r="B809" s="57" t="s">
        <v>369</v>
      </c>
      <c r="C809" s="1">
        <v>2019</v>
      </c>
      <c r="D809" s="2">
        <f t="shared" si="165"/>
        <v>2562739.2000000002</v>
      </c>
      <c r="E809" s="3">
        <v>0</v>
      </c>
      <c r="F809" s="26">
        <v>0</v>
      </c>
      <c r="G809" s="3">
        <v>0</v>
      </c>
      <c r="H809" s="7">
        <v>817.2</v>
      </c>
      <c r="I809" s="7">
        <v>2562739.2000000002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</row>
    <row r="810" spans="1:19" ht="19.899999999999999" customHeight="1" x14ac:dyDescent="0.25">
      <c r="A810" s="66" t="s">
        <v>1445</v>
      </c>
      <c r="B810" s="57" t="s">
        <v>372</v>
      </c>
      <c r="C810" s="1">
        <v>2019</v>
      </c>
      <c r="D810" s="2">
        <f t="shared" si="165"/>
        <v>4404832</v>
      </c>
      <c r="E810" s="3">
        <v>0</v>
      </c>
      <c r="F810" s="26">
        <v>0</v>
      </c>
      <c r="G810" s="3">
        <v>0</v>
      </c>
      <c r="H810" s="3">
        <v>1149.5</v>
      </c>
      <c r="I810" s="3">
        <v>3604832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700000</v>
      </c>
      <c r="S810" s="3">
        <v>100000</v>
      </c>
    </row>
    <row r="811" spans="1:19" ht="19.899999999999999" customHeight="1" x14ac:dyDescent="0.25">
      <c r="A811" s="66" t="s">
        <v>1446</v>
      </c>
      <c r="B811" s="18" t="s">
        <v>480</v>
      </c>
      <c r="C811" s="1">
        <v>2019</v>
      </c>
      <c r="D811" s="2">
        <f t="shared" si="165"/>
        <v>6573995</v>
      </c>
      <c r="E811" s="3">
        <v>0</v>
      </c>
      <c r="F811" s="26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8">
        <v>1319</v>
      </c>
      <c r="M811" s="7">
        <v>3435995</v>
      </c>
      <c r="N811" s="3">
        <v>0</v>
      </c>
      <c r="O811" s="3">
        <v>0</v>
      </c>
      <c r="P811" s="3">
        <v>2638000</v>
      </c>
      <c r="Q811" s="3">
        <v>0</v>
      </c>
      <c r="R811" s="3">
        <v>0</v>
      </c>
      <c r="S811" s="3">
        <v>500000</v>
      </c>
    </row>
    <row r="812" spans="1:19" ht="19.899999999999999" customHeight="1" x14ac:dyDescent="0.25">
      <c r="A812" s="66" t="s">
        <v>1447</v>
      </c>
      <c r="B812" s="18" t="s">
        <v>1350</v>
      </c>
      <c r="C812" s="1"/>
      <c r="D812" s="2">
        <f t="shared" si="165"/>
        <v>55652295.5</v>
      </c>
      <c r="E812" s="3">
        <v>15839815.5</v>
      </c>
      <c r="F812" s="26">
        <v>0</v>
      </c>
      <c r="G812" s="3">
        <v>0</v>
      </c>
      <c r="H812" s="3">
        <v>3511</v>
      </c>
      <c r="I812" s="3">
        <v>16852800</v>
      </c>
      <c r="J812" s="3">
        <v>0</v>
      </c>
      <c r="K812" s="3">
        <v>0</v>
      </c>
      <c r="L812" s="8">
        <v>4616</v>
      </c>
      <c r="M812" s="7">
        <v>12024680</v>
      </c>
      <c r="N812" s="3">
        <v>430</v>
      </c>
      <c r="O812" s="3">
        <v>903000</v>
      </c>
      <c r="P812" s="3">
        <v>9232000</v>
      </c>
      <c r="Q812" s="3">
        <v>0</v>
      </c>
      <c r="R812" s="3">
        <v>700000</v>
      </c>
      <c r="S812" s="3">
        <v>100000</v>
      </c>
    </row>
    <row r="813" spans="1:19" ht="19.899999999999999" customHeight="1" x14ac:dyDescent="0.25">
      <c r="A813" s="66" t="s">
        <v>1448</v>
      </c>
      <c r="B813" s="18" t="s">
        <v>373</v>
      </c>
      <c r="C813" s="1">
        <v>2019</v>
      </c>
      <c r="D813" s="2">
        <f>SUM(E813,G813,I813,K813,M813,O813,P813,Q813,R813,S813)</f>
        <v>6712820</v>
      </c>
      <c r="E813" s="3">
        <v>0</v>
      </c>
      <c r="F813" s="26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1284</v>
      </c>
      <c r="M813" s="3">
        <v>3344820</v>
      </c>
      <c r="N813" s="3">
        <v>0</v>
      </c>
      <c r="O813" s="3">
        <v>0</v>
      </c>
      <c r="P813" s="3">
        <v>2568000</v>
      </c>
      <c r="Q813" s="3"/>
      <c r="R813" s="3">
        <v>700000</v>
      </c>
      <c r="S813" s="3">
        <v>100000</v>
      </c>
    </row>
    <row r="814" spans="1:19" ht="40.15" customHeight="1" x14ac:dyDescent="0.25">
      <c r="A814" s="69" t="s">
        <v>460</v>
      </c>
      <c r="B814" s="69"/>
      <c r="C814" s="56"/>
      <c r="D814" s="6">
        <f>SUM(D815:D816)</f>
        <v>4101888</v>
      </c>
      <c r="E814" s="6">
        <f t="shared" ref="E814:S814" si="166">SUM(E815:E816)</f>
        <v>0</v>
      </c>
      <c r="F814" s="33">
        <f t="shared" si="166"/>
        <v>0</v>
      </c>
      <c r="G814" s="6">
        <f t="shared" si="166"/>
        <v>0</v>
      </c>
      <c r="H814" s="6">
        <f t="shared" si="166"/>
        <v>1308</v>
      </c>
      <c r="I814" s="6">
        <f t="shared" si="166"/>
        <v>4101888</v>
      </c>
      <c r="J814" s="6">
        <f t="shared" si="166"/>
        <v>0</v>
      </c>
      <c r="K814" s="6">
        <f t="shared" si="166"/>
        <v>0</v>
      </c>
      <c r="L814" s="6">
        <f t="shared" si="166"/>
        <v>0</v>
      </c>
      <c r="M814" s="6">
        <f t="shared" si="166"/>
        <v>0</v>
      </c>
      <c r="N814" s="6">
        <f t="shared" si="166"/>
        <v>0</v>
      </c>
      <c r="O814" s="6">
        <f t="shared" si="166"/>
        <v>0</v>
      </c>
      <c r="P814" s="6">
        <f t="shared" si="166"/>
        <v>0</v>
      </c>
      <c r="Q814" s="6">
        <f t="shared" si="166"/>
        <v>0</v>
      </c>
      <c r="R814" s="6">
        <f t="shared" si="166"/>
        <v>0</v>
      </c>
      <c r="S814" s="6">
        <f t="shared" si="166"/>
        <v>0</v>
      </c>
    </row>
    <row r="815" spans="1:19" ht="19.899999999999999" customHeight="1" x14ac:dyDescent="0.25">
      <c r="A815" s="66" t="s">
        <v>1449</v>
      </c>
      <c r="B815" s="57" t="s">
        <v>376</v>
      </c>
      <c r="C815" s="1">
        <v>2019</v>
      </c>
      <c r="D815" s="2">
        <f>SUM(E815,G815,I815,K815,M815,O815,P815,Q815,R815,S815)</f>
        <v>2069760</v>
      </c>
      <c r="E815" s="3">
        <v>0</v>
      </c>
      <c r="F815" s="26">
        <v>0</v>
      </c>
      <c r="G815" s="3">
        <v>0</v>
      </c>
      <c r="H815" s="7">
        <v>660</v>
      </c>
      <c r="I815" s="7">
        <v>2069760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</row>
    <row r="816" spans="1:19" ht="19.899999999999999" customHeight="1" x14ac:dyDescent="0.25">
      <c r="A816" s="66" t="s">
        <v>1450</v>
      </c>
      <c r="B816" s="57" t="s">
        <v>377</v>
      </c>
      <c r="C816" s="1">
        <v>2019</v>
      </c>
      <c r="D816" s="2">
        <f>SUM(E816,G816,I816,K816,M816,O816,P816,Q816,R816,S816)</f>
        <v>2032128</v>
      </c>
      <c r="E816" s="3">
        <v>0</v>
      </c>
      <c r="F816" s="26">
        <v>0</v>
      </c>
      <c r="G816" s="3">
        <v>0</v>
      </c>
      <c r="H816" s="7">
        <v>648</v>
      </c>
      <c r="I816" s="7">
        <v>2032128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</row>
    <row r="817" spans="1:19" ht="40.15" customHeight="1" x14ac:dyDescent="0.25">
      <c r="A817" s="69" t="s">
        <v>461</v>
      </c>
      <c r="B817" s="69"/>
      <c r="C817" s="56"/>
      <c r="D817" s="6">
        <f>SUM(D818:D819)</f>
        <v>5218514.5</v>
      </c>
      <c r="E817" s="6">
        <f t="shared" ref="E817:S817" si="167">SUM(E818:E819)</f>
        <v>1293833.7</v>
      </c>
      <c r="F817" s="33">
        <f t="shared" si="167"/>
        <v>0</v>
      </c>
      <c r="G817" s="6">
        <f t="shared" si="167"/>
        <v>0</v>
      </c>
      <c r="H817" s="6">
        <f t="shared" si="167"/>
        <v>715.3</v>
      </c>
      <c r="I817" s="6">
        <f t="shared" si="167"/>
        <v>2243180.7999999998</v>
      </c>
      <c r="J817" s="6">
        <f t="shared" si="167"/>
        <v>0</v>
      </c>
      <c r="K817" s="6">
        <f t="shared" si="167"/>
        <v>0</v>
      </c>
      <c r="L817" s="6">
        <f t="shared" si="167"/>
        <v>300</v>
      </c>
      <c r="M817" s="6">
        <f t="shared" si="167"/>
        <v>781500</v>
      </c>
      <c r="N817" s="6">
        <f t="shared" si="167"/>
        <v>0</v>
      </c>
      <c r="O817" s="6">
        <f t="shared" si="167"/>
        <v>0</v>
      </c>
      <c r="P817" s="6">
        <f t="shared" si="167"/>
        <v>600000</v>
      </c>
      <c r="Q817" s="6">
        <f t="shared" si="167"/>
        <v>0</v>
      </c>
      <c r="R817" s="6">
        <f t="shared" si="167"/>
        <v>0</v>
      </c>
      <c r="S817" s="6">
        <f t="shared" si="167"/>
        <v>300000</v>
      </c>
    </row>
    <row r="818" spans="1:19" ht="19.899999999999999" customHeight="1" x14ac:dyDescent="0.25">
      <c r="A818" s="66" t="s">
        <v>1451</v>
      </c>
      <c r="B818" s="57" t="s">
        <v>380</v>
      </c>
      <c r="C818" s="1">
        <v>2019</v>
      </c>
      <c r="D818" s="2">
        <f>SUM(E818,G818,I818,K818,M818,O818,P818,Q818,R818,S818)</f>
        <v>1013868.8</v>
      </c>
      <c r="E818" s="3">
        <v>0</v>
      </c>
      <c r="F818" s="26">
        <v>0</v>
      </c>
      <c r="G818" s="3">
        <v>0</v>
      </c>
      <c r="H818" s="7">
        <v>323.3</v>
      </c>
      <c r="I818" s="7">
        <v>1013868.8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</row>
    <row r="819" spans="1:19" ht="19.899999999999999" customHeight="1" x14ac:dyDescent="0.25">
      <c r="A819" s="66" t="s">
        <v>1452</v>
      </c>
      <c r="B819" s="9" t="s">
        <v>381</v>
      </c>
      <c r="C819" s="1">
        <v>2019</v>
      </c>
      <c r="D819" s="2">
        <f>SUM(E819,G819,I819,K819,M819,O819,P819,Q819,R819,S819)</f>
        <v>4204645.7</v>
      </c>
      <c r="E819" s="3">
        <v>1293833.7</v>
      </c>
      <c r="F819" s="26">
        <v>0</v>
      </c>
      <c r="G819" s="3">
        <v>0</v>
      </c>
      <c r="H819" s="7">
        <v>392</v>
      </c>
      <c r="I819" s="7">
        <v>1229312</v>
      </c>
      <c r="J819" s="3">
        <v>0</v>
      </c>
      <c r="K819" s="3">
        <v>0</v>
      </c>
      <c r="L819" s="3">
        <v>300</v>
      </c>
      <c r="M819" s="3">
        <v>781500</v>
      </c>
      <c r="N819" s="3">
        <v>0</v>
      </c>
      <c r="O819" s="3">
        <v>0</v>
      </c>
      <c r="P819" s="3">
        <v>600000</v>
      </c>
      <c r="Q819" s="3">
        <v>0</v>
      </c>
      <c r="R819" s="3">
        <v>0</v>
      </c>
      <c r="S819" s="3">
        <v>300000</v>
      </c>
    </row>
    <row r="820" spans="1:19" ht="40.15" customHeight="1" x14ac:dyDescent="0.25">
      <c r="A820" s="69" t="s">
        <v>390</v>
      </c>
      <c r="B820" s="69"/>
      <c r="C820" s="56"/>
      <c r="D820" s="6">
        <f>SUM(D821)</f>
        <v>1411200</v>
      </c>
      <c r="E820" s="6">
        <f t="shared" ref="E820:S820" si="168">SUM(E821)</f>
        <v>0</v>
      </c>
      <c r="F820" s="33">
        <f t="shared" si="168"/>
        <v>0</v>
      </c>
      <c r="G820" s="6">
        <f t="shared" si="168"/>
        <v>0</v>
      </c>
      <c r="H820" s="6">
        <f t="shared" si="168"/>
        <v>450</v>
      </c>
      <c r="I820" s="6">
        <f t="shared" si="168"/>
        <v>1411200</v>
      </c>
      <c r="J820" s="6">
        <f t="shared" si="168"/>
        <v>0</v>
      </c>
      <c r="K820" s="6">
        <f t="shared" si="168"/>
        <v>0</v>
      </c>
      <c r="L820" s="6">
        <f t="shared" si="168"/>
        <v>0</v>
      </c>
      <c r="M820" s="6">
        <f t="shared" si="168"/>
        <v>0</v>
      </c>
      <c r="N820" s="6">
        <f t="shared" si="168"/>
        <v>0</v>
      </c>
      <c r="O820" s="6">
        <f t="shared" si="168"/>
        <v>0</v>
      </c>
      <c r="P820" s="6">
        <f t="shared" si="168"/>
        <v>0</v>
      </c>
      <c r="Q820" s="6">
        <f t="shared" si="168"/>
        <v>0</v>
      </c>
      <c r="R820" s="6">
        <f t="shared" si="168"/>
        <v>0</v>
      </c>
      <c r="S820" s="6">
        <f t="shared" si="168"/>
        <v>0</v>
      </c>
    </row>
    <row r="821" spans="1:19" ht="19.899999999999999" customHeight="1" x14ac:dyDescent="0.25">
      <c r="A821" s="66" t="s">
        <v>1453</v>
      </c>
      <c r="B821" s="9" t="s">
        <v>652</v>
      </c>
      <c r="C821" s="1">
        <v>2019</v>
      </c>
      <c r="D821" s="2">
        <f>SUM(E821,G821,I821,K821,M821,O821,P821,Q821,R821,S821)</f>
        <v>1411200</v>
      </c>
      <c r="E821" s="3">
        <v>0</v>
      </c>
      <c r="F821" s="26">
        <v>0</v>
      </c>
      <c r="G821" s="3">
        <v>0</v>
      </c>
      <c r="H821" s="7">
        <v>450</v>
      </c>
      <c r="I821" s="7">
        <v>1411200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</row>
    <row r="822" spans="1:19" x14ac:dyDescent="0.25">
      <c r="A822" s="41"/>
      <c r="B822" s="4"/>
      <c r="C822" s="4"/>
      <c r="D822" s="45"/>
      <c r="E822" s="4"/>
      <c r="F822" s="48"/>
      <c r="G822" s="4"/>
      <c r="H822" s="4"/>
      <c r="I822" s="4"/>
      <c r="J822" s="45"/>
      <c r="K822" s="45"/>
      <c r="L822" s="45"/>
      <c r="M822" s="45"/>
      <c r="N822" s="45"/>
      <c r="O822" s="45"/>
      <c r="Q822" s="45"/>
      <c r="R822" s="45"/>
      <c r="S822" s="45"/>
    </row>
    <row r="823" spans="1:19" x14ac:dyDescent="0.25">
      <c r="A823" s="41"/>
      <c r="B823" s="4"/>
      <c r="C823" s="4"/>
      <c r="D823" s="4"/>
      <c r="E823" s="4"/>
      <c r="F823" s="48"/>
      <c r="G823" s="4"/>
      <c r="H823" s="4"/>
      <c r="I823" s="4"/>
      <c r="J823" s="45"/>
      <c r="K823" s="45"/>
      <c r="L823" s="45"/>
      <c r="M823" s="45"/>
      <c r="N823" s="45"/>
      <c r="O823" s="45"/>
      <c r="Q823" s="45"/>
      <c r="R823" s="45"/>
      <c r="S823" s="45"/>
    </row>
  </sheetData>
  <sortState ref="A660:IV743">
    <sortCondition ref="B660:B743"/>
  </sortState>
  <mergeCells count="141">
    <mergeCell ref="A820:B820"/>
    <mergeCell ref="A770:B770"/>
    <mergeCell ref="A772:B772"/>
    <mergeCell ref="A778:B778"/>
    <mergeCell ref="A780:B780"/>
    <mergeCell ref="A814:B814"/>
    <mergeCell ref="A817:B817"/>
    <mergeCell ref="A604:B604"/>
    <mergeCell ref="A607:B607"/>
    <mergeCell ref="A609:B609"/>
    <mergeCell ref="A644:B644"/>
    <mergeCell ref="A662:B662"/>
    <mergeCell ref="A794:B794"/>
    <mergeCell ref="A751:B751"/>
    <mergeCell ref="A759:B759"/>
    <mergeCell ref="A786:B786"/>
    <mergeCell ref="A640:B640"/>
    <mergeCell ref="A647:B647"/>
    <mergeCell ref="A660:B660"/>
    <mergeCell ref="A756:B756"/>
    <mergeCell ref="A776:B776"/>
    <mergeCell ref="A613:B613"/>
    <mergeCell ref="A598:B598"/>
    <mergeCell ref="A600:B600"/>
    <mergeCell ref="A602:B602"/>
    <mergeCell ref="A627:B627"/>
    <mergeCell ref="A632:B632"/>
    <mergeCell ref="A635:B635"/>
    <mergeCell ref="A384:B384"/>
    <mergeCell ref="A389:B389"/>
    <mergeCell ref="A396:B396"/>
    <mergeCell ref="A558:B558"/>
    <mergeCell ref="A562:B562"/>
    <mergeCell ref="A582:B582"/>
    <mergeCell ref="A588:B588"/>
    <mergeCell ref="A590:B590"/>
    <mergeCell ref="A592:B592"/>
    <mergeCell ref="A559:B559"/>
    <mergeCell ref="A611:B611"/>
    <mergeCell ref="A615:B615"/>
    <mergeCell ref="A620:B620"/>
    <mergeCell ref="A623:B623"/>
    <mergeCell ref="A398:B398"/>
    <mergeCell ref="A516:B516"/>
    <mergeCell ref="A595:B595"/>
    <mergeCell ref="A574:B574"/>
    <mergeCell ref="A421:B421"/>
    <mergeCell ref="A417:B417"/>
    <mergeCell ref="A527:B527"/>
    <mergeCell ref="A372:B372"/>
    <mergeCell ref="A376:B376"/>
    <mergeCell ref="A521:B521"/>
    <mergeCell ref="A513:B513"/>
    <mergeCell ref="A511:B511"/>
    <mergeCell ref="A501:B501"/>
    <mergeCell ref="A378:B378"/>
    <mergeCell ref="A354:B354"/>
    <mergeCell ref="A304:B304"/>
    <mergeCell ref="A349:B349"/>
    <mergeCell ref="A400:B400"/>
    <mergeCell ref="A255:B255"/>
    <mergeCell ref="A419:B419"/>
    <mergeCell ref="A352:B352"/>
    <mergeCell ref="A356:B356"/>
    <mergeCell ref="A334:B334"/>
    <mergeCell ref="A251:B251"/>
    <mergeCell ref="A180:B180"/>
    <mergeCell ref="A186:B186"/>
    <mergeCell ref="A202:B202"/>
    <mergeCell ref="A208:B208"/>
    <mergeCell ref="A223:B223"/>
    <mergeCell ref="A225:B225"/>
    <mergeCell ref="A227:B227"/>
    <mergeCell ref="A308:B308"/>
    <mergeCell ref="A233:B233"/>
    <mergeCell ref="A235:S235"/>
    <mergeCell ref="A236:B236"/>
    <mergeCell ref="A237:B237"/>
    <mergeCell ref="A240:B240"/>
    <mergeCell ref="A294:B294"/>
    <mergeCell ref="A298:B298"/>
    <mergeCell ref="A289:B289"/>
    <mergeCell ref="A291:B291"/>
    <mergeCell ref="A253:B253"/>
    <mergeCell ref="L4:M4"/>
    <mergeCell ref="A104:B104"/>
    <mergeCell ref="A10:B10"/>
    <mergeCell ref="A13:B13"/>
    <mergeCell ref="A51:B51"/>
    <mergeCell ref="A53:B53"/>
    <mergeCell ref="A69:B69"/>
    <mergeCell ref="A75:B75"/>
    <mergeCell ref="A77:B77"/>
    <mergeCell ref="A538:B538"/>
    <mergeCell ref="A555:B555"/>
    <mergeCell ref="A580:B580"/>
    <mergeCell ref="A1:S1"/>
    <mergeCell ref="A3:A5"/>
    <mergeCell ref="B3:B5"/>
    <mergeCell ref="C3:C4"/>
    <mergeCell ref="D3:D4"/>
    <mergeCell ref="E3:O3"/>
    <mergeCell ref="P3:S3"/>
    <mergeCell ref="A8:S8"/>
    <mergeCell ref="A9:B9"/>
    <mergeCell ref="F4:G4"/>
    <mergeCell ref="H4:I4"/>
    <mergeCell ref="J4:K4"/>
    <mergeCell ref="N4:O4"/>
    <mergeCell ref="A7:B7"/>
    <mergeCell ref="A80:B80"/>
    <mergeCell ref="A332:B332"/>
    <mergeCell ref="A347:B347"/>
    <mergeCell ref="A336:B336"/>
    <mergeCell ref="A339:B339"/>
    <mergeCell ref="A310:B310"/>
    <mergeCell ref="A316:B316"/>
    <mergeCell ref="A572:B572"/>
    <mergeCell ref="A570:B570"/>
    <mergeCell ref="A585:B585"/>
    <mergeCell ref="A112:B112"/>
    <mergeCell ref="A114:B114"/>
    <mergeCell ref="A56:B56"/>
    <mergeCell ref="A61:B61"/>
    <mergeCell ref="A63:B63"/>
    <mergeCell ref="A576:B576"/>
    <mergeCell ref="A215:B215"/>
    <mergeCell ref="A217:B217"/>
    <mergeCell ref="A302:B302"/>
    <mergeCell ref="A83:B83"/>
    <mergeCell ref="A318:B318"/>
    <mergeCell ref="A325:B325"/>
    <mergeCell ref="A328:B328"/>
    <mergeCell ref="A110:B110"/>
    <mergeCell ref="A280:B280"/>
    <mergeCell ref="A283:B283"/>
    <mergeCell ref="A286:B286"/>
    <mergeCell ref="A540:B540"/>
    <mergeCell ref="A543:B543"/>
    <mergeCell ref="A557:S557"/>
    <mergeCell ref="A532:B532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43" firstPageNumber="2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A12" sqref="A12"/>
    </sheetView>
  </sheetViews>
  <sheetFormatPr defaultRowHeight="36.75" customHeight="1" x14ac:dyDescent="0.25"/>
  <cols>
    <col min="1" max="1" width="7.28515625" style="52" customWidth="1"/>
    <col min="2" max="2" width="26.85546875" style="52" customWidth="1"/>
    <col min="3" max="19" width="8" style="52" customWidth="1"/>
    <col min="20" max="20" width="17.28515625" style="52" customWidth="1"/>
    <col min="21" max="16384" width="9.140625" style="52"/>
  </cols>
  <sheetData>
    <row r="1" spans="1:20" s="49" customFormat="1" ht="36.75" customHeight="1" x14ac:dyDescent="0.25">
      <c r="A1" s="51">
        <v>1</v>
      </c>
      <c r="B1" s="50" t="s">
        <v>92</v>
      </c>
      <c r="C1" s="51">
        <v>2019</v>
      </c>
      <c r="D1" s="6">
        <f t="shared" ref="D1:D11" si="0">SUM(E1,G1,I1,K1,M1,O1,P1,Q1,R1,S1)</f>
        <v>1139308.8</v>
      </c>
      <c r="E1" s="7">
        <v>0</v>
      </c>
      <c r="F1" s="27">
        <v>0</v>
      </c>
      <c r="G1" s="7">
        <v>0</v>
      </c>
      <c r="H1" s="7">
        <v>363.3</v>
      </c>
      <c r="I1" s="7">
        <v>1139308.8</v>
      </c>
      <c r="J1" s="7">
        <v>0</v>
      </c>
      <c r="K1" s="7">
        <v>0</v>
      </c>
      <c r="L1" s="7">
        <v>0</v>
      </c>
      <c r="M1" s="7">
        <v>0</v>
      </c>
      <c r="N1" s="7">
        <v>0</v>
      </c>
      <c r="O1" s="7">
        <v>0</v>
      </c>
      <c r="P1" s="7">
        <v>0</v>
      </c>
      <c r="Q1" s="7">
        <v>0</v>
      </c>
      <c r="R1" s="7">
        <v>0</v>
      </c>
      <c r="S1" s="7">
        <v>0</v>
      </c>
      <c r="T1" s="49" t="s">
        <v>1348</v>
      </c>
    </row>
    <row r="2" spans="1:20" s="49" customFormat="1" ht="36.75" customHeight="1" x14ac:dyDescent="0.25">
      <c r="A2" s="51">
        <v>2</v>
      </c>
      <c r="B2" s="50" t="s">
        <v>93</v>
      </c>
      <c r="C2" s="51">
        <v>2019</v>
      </c>
      <c r="D2" s="6">
        <f t="shared" si="0"/>
        <v>1258633.6000000001</v>
      </c>
      <c r="E2" s="7">
        <v>0</v>
      </c>
      <c r="F2" s="27">
        <v>0</v>
      </c>
      <c r="G2" s="7">
        <v>0</v>
      </c>
      <c r="H2" s="7">
        <v>401.35</v>
      </c>
      <c r="I2" s="7">
        <v>1258633.6000000001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49" t="s">
        <v>1348</v>
      </c>
    </row>
    <row r="3" spans="1:20" s="49" customFormat="1" ht="36.75" customHeight="1" x14ac:dyDescent="0.25">
      <c r="A3" s="51">
        <v>3</v>
      </c>
      <c r="B3" s="50" t="s">
        <v>109</v>
      </c>
      <c r="C3" s="51">
        <v>2019</v>
      </c>
      <c r="D3" s="6">
        <f t="shared" si="0"/>
        <v>1901984</v>
      </c>
      <c r="E3" s="7">
        <v>0</v>
      </c>
      <c r="F3" s="27">
        <v>0</v>
      </c>
      <c r="G3" s="7">
        <v>0</v>
      </c>
      <c r="H3" s="7">
        <v>606.5</v>
      </c>
      <c r="I3" s="7">
        <v>1901984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49" t="s">
        <v>1348</v>
      </c>
    </row>
    <row r="4" spans="1:20" s="49" customFormat="1" ht="36.75" customHeight="1" x14ac:dyDescent="0.25">
      <c r="A4" s="51">
        <v>4</v>
      </c>
      <c r="B4" s="50" t="s">
        <v>108</v>
      </c>
      <c r="C4" s="51">
        <v>2019</v>
      </c>
      <c r="D4" s="6">
        <f t="shared" si="0"/>
        <v>2689433.6000000001</v>
      </c>
      <c r="E4" s="7">
        <v>0</v>
      </c>
      <c r="F4" s="27">
        <v>0</v>
      </c>
      <c r="G4" s="7">
        <v>0</v>
      </c>
      <c r="H4" s="7">
        <v>857.6</v>
      </c>
      <c r="I4" s="7">
        <v>2689433.6000000001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49" t="s">
        <v>1348</v>
      </c>
    </row>
    <row r="5" spans="1:20" s="49" customFormat="1" ht="36.75" customHeight="1" x14ac:dyDescent="0.25">
      <c r="A5" s="51">
        <v>5</v>
      </c>
      <c r="B5" s="50" t="s">
        <v>105</v>
      </c>
      <c r="C5" s="51">
        <v>2019</v>
      </c>
      <c r="D5" s="6">
        <f t="shared" si="0"/>
        <v>1767136</v>
      </c>
      <c r="E5" s="7">
        <v>0</v>
      </c>
      <c r="F5" s="27">
        <v>0</v>
      </c>
      <c r="G5" s="7">
        <v>0</v>
      </c>
      <c r="H5" s="7">
        <v>563.5</v>
      </c>
      <c r="I5" s="7">
        <v>1767136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49" t="s">
        <v>1348</v>
      </c>
    </row>
    <row r="6" spans="1:20" s="49" customFormat="1" ht="36.75" customHeight="1" x14ac:dyDescent="0.25">
      <c r="A6" s="51">
        <v>6</v>
      </c>
      <c r="B6" s="50" t="s">
        <v>104</v>
      </c>
      <c r="C6" s="51">
        <v>2019</v>
      </c>
      <c r="D6" s="6">
        <f t="shared" si="0"/>
        <v>1122374.3999999999</v>
      </c>
      <c r="E6" s="7">
        <v>0</v>
      </c>
      <c r="F6" s="27">
        <v>0</v>
      </c>
      <c r="G6" s="7">
        <v>0</v>
      </c>
      <c r="H6" s="7">
        <v>357.9</v>
      </c>
      <c r="I6" s="7">
        <v>1122374.3999999999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49" t="s">
        <v>1348</v>
      </c>
    </row>
    <row r="7" spans="1:20" s="4" customFormat="1" ht="36.75" customHeight="1" x14ac:dyDescent="0.25">
      <c r="A7" s="51">
        <v>7</v>
      </c>
      <c r="B7" s="34" t="s">
        <v>107</v>
      </c>
      <c r="C7" s="1">
        <v>2019</v>
      </c>
      <c r="D7" s="2">
        <f t="shared" si="0"/>
        <v>1902297.6</v>
      </c>
      <c r="E7" s="3">
        <v>0</v>
      </c>
      <c r="F7" s="26">
        <v>0</v>
      </c>
      <c r="G7" s="3">
        <v>0</v>
      </c>
      <c r="H7" s="3">
        <v>606.6</v>
      </c>
      <c r="I7" s="3">
        <v>1902297.6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49" t="s">
        <v>1348</v>
      </c>
    </row>
    <row r="8" spans="1:20" s="4" customFormat="1" ht="34.5" customHeight="1" x14ac:dyDescent="0.25">
      <c r="A8" s="51">
        <v>8</v>
      </c>
      <c r="B8" s="34" t="s">
        <v>87</v>
      </c>
      <c r="C8" s="1">
        <v>2019</v>
      </c>
      <c r="D8" s="2">
        <f t="shared" si="0"/>
        <v>1756160</v>
      </c>
      <c r="E8" s="3">
        <v>0</v>
      </c>
      <c r="F8" s="26">
        <v>0</v>
      </c>
      <c r="G8" s="3">
        <v>0</v>
      </c>
      <c r="H8" s="3">
        <v>560</v>
      </c>
      <c r="I8" s="3">
        <v>1756160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9" t="s">
        <v>1348</v>
      </c>
    </row>
    <row r="9" spans="1:20" s="4" customFormat="1" ht="34.5" customHeight="1" x14ac:dyDescent="0.25">
      <c r="A9" s="51">
        <v>9</v>
      </c>
      <c r="B9" s="34" t="s">
        <v>100</v>
      </c>
      <c r="C9" s="1">
        <v>2019</v>
      </c>
      <c r="D9" s="2">
        <f t="shared" si="0"/>
        <v>1836128</v>
      </c>
      <c r="E9" s="3">
        <v>0</v>
      </c>
      <c r="F9" s="26">
        <v>0</v>
      </c>
      <c r="G9" s="3">
        <v>0</v>
      </c>
      <c r="H9" s="3">
        <v>585.5</v>
      </c>
      <c r="I9" s="3">
        <v>1836128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49" t="s">
        <v>1348</v>
      </c>
    </row>
    <row r="10" spans="1:20" s="4" customFormat="1" ht="34.5" customHeight="1" x14ac:dyDescent="0.25">
      <c r="A10" s="51">
        <v>10</v>
      </c>
      <c r="B10" s="34" t="s">
        <v>101</v>
      </c>
      <c r="C10" s="1">
        <v>2019</v>
      </c>
      <c r="D10" s="2">
        <f t="shared" si="0"/>
        <v>1739539.2</v>
      </c>
      <c r="E10" s="3">
        <v>0</v>
      </c>
      <c r="F10" s="26">
        <v>0</v>
      </c>
      <c r="G10" s="3">
        <v>0</v>
      </c>
      <c r="H10" s="3">
        <v>554.70000000000005</v>
      </c>
      <c r="I10" s="3">
        <v>1739539.2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49" t="s">
        <v>1348</v>
      </c>
    </row>
    <row r="11" spans="1:20" s="4" customFormat="1" ht="34.5" customHeight="1" x14ac:dyDescent="0.25">
      <c r="A11" s="51">
        <v>11</v>
      </c>
      <c r="B11" s="34" t="s">
        <v>95</v>
      </c>
      <c r="C11" s="1">
        <v>2019</v>
      </c>
      <c r="D11" s="2">
        <f t="shared" si="0"/>
        <v>2050003.2</v>
      </c>
      <c r="E11" s="3">
        <v>0</v>
      </c>
      <c r="F11" s="26">
        <v>0</v>
      </c>
      <c r="G11" s="3">
        <v>0</v>
      </c>
      <c r="H11" s="3">
        <v>653.70000000000005</v>
      </c>
      <c r="I11" s="3">
        <v>2050003.2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49" t="s">
        <v>1348</v>
      </c>
    </row>
    <row r="12" spans="1:20" s="4" customFormat="1" ht="31.5" x14ac:dyDescent="0.25">
      <c r="A12" s="35" t="s">
        <v>989</v>
      </c>
      <c r="B12" s="34" t="s">
        <v>371</v>
      </c>
      <c r="C12" s="1">
        <v>2019</v>
      </c>
      <c r="D12" s="2">
        <f>SUM(E12,G12,I12,K12,M12,O12,P12,Q12,R12,S12)</f>
        <v>5685888</v>
      </c>
      <c r="E12" s="3">
        <v>0</v>
      </c>
      <c r="F12" s="26">
        <v>0</v>
      </c>
      <c r="G12" s="3">
        <v>0</v>
      </c>
      <c r="H12" s="7">
        <v>1558</v>
      </c>
      <c r="I12" s="7">
        <v>4885888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700000</v>
      </c>
      <c r="S12" s="3">
        <v>100000</v>
      </c>
      <c r="T12" s="49" t="s">
        <v>1348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Прод. прилож</vt:lpstr>
      <vt:lpstr>Изменения</vt:lpstr>
      <vt:lpstr>'Прод. прилож'!Заголовки_для_печати</vt:lpstr>
      <vt:lpstr>'Прод. прилож'!Область_печати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Жилищный инспектор</cp:lastModifiedBy>
  <cp:lastPrinted>2018-05-25T07:16:52Z</cp:lastPrinted>
  <dcterms:created xsi:type="dcterms:W3CDTF">2012-12-13T11:50:40Z</dcterms:created>
  <dcterms:modified xsi:type="dcterms:W3CDTF">2018-06-13T06:29:26Z</dcterms:modified>
</cp:coreProperties>
</file>