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5600"/>
  </bookViews>
  <sheets>
    <sheet name="Лист1" sheetId="1" r:id="rId1"/>
  </sheets>
  <definedNames>
    <definedName name="_xlnm._FilterDatabase" localSheetId="0" hidden="1">Лист1!$A$8:$XFC$72</definedName>
    <definedName name="_xlnm.Print_Titles" localSheetId="0">Лист1!$7:$7</definedName>
    <definedName name="_xlnm.Print_Area" localSheetId="0">Лист1!$B$1:$AE$72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G41" i="1"/>
  <c r="H41" i="1"/>
  <c r="I41" i="1"/>
  <c r="J41" i="1"/>
  <c r="K41" i="1"/>
  <c r="L41" i="1"/>
  <c r="N41" i="1"/>
  <c r="P41" i="1"/>
  <c r="R41" i="1"/>
  <c r="T41" i="1"/>
  <c r="U41" i="1"/>
  <c r="V41" i="1"/>
  <c r="W41" i="1"/>
  <c r="X41" i="1"/>
  <c r="Y41" i="1"/>
  <c r="Z41" i="1"/>
  <c r="AA41" i="1"/>
  <c r="AB41" i="1"/>
  <c r="AC41" i="1"/>
  <c r="AD41" i="1"/>
  <c r="AE41" i="1"/>
  <c r="F13" i="1"/>
  <c r="G13" i="1"/>
  <c r="H13" i="1"/>
  <c r="I13" i="1"/>
  <c r="J13" i="1"/>
  <c r="K13" i="1"/>
  <c r="L13" i="1"/>
  <c r="N13" i="1"/>
  <c r="O13" i="1"/>
  <c r="P13" i="1"/>
  <c r="R13" i="1"/>
  <c r="T13" i="1"/>
  <c r="U13" i="1"/>
  <c r="V13" i="1"/>
  <c r="W13" i="1"/>
  <c r="X13" i="1"/>
  <c r="Y13" i="1"/>
  <c r="Z13" i="1"/>
  <c r="AA13" i="1"/>
  <c r="AB13" i="1"/>
  <c r="AC13" i="1"/>
  <c r="AD13" i="1"/>
  <c r="AE13" i="1"/>
  <c r="AE9" i="1"/>
  <c r="K9" i="1"/>
  <c r="L9" i="1"/>
  <c r="N9" i="1"/>
  <c r="O9" i="1"/>
  <c r="P9" i="1"/>
  <c r="R9" i="1"/>
  <c r="T9" i="1"/>
  <c r="U9" i="1"/>
  <c r="V9" i="1"/>
  <c r="W9" i="1"/>
  <c r="X9" i="1"/>
  <c r="Y9" i="1"/>
  <c r="Z9" i="1"/>
  <c r="AA9" i="1"/>
  <c r="AB9" i="1"/>
  <c r="AC9" i="1"/>
  <c r="AD9" i="1"/>
  <c r="A42" i="1" l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O43" i="1"/>
  <c r="O42" i="1"/>
  <c r="O41" i="1" l="1"/>
  <c r="J10" i="1" l="1"/>
  <c r="I10" i="1"/>
  <c r="H10" i="1"/>
  <c r="G10" i="1"/>
  <c r="F10" i="1"/>
  <c r="J11" i="1"/>
  <c r="I11" i="1"/>
  <c r="H11" i="1"/>
  <c r="G11" i="1"/>
  <c r="F11" i="1"/>
  <c r="G9" i="1" l="1"/>
  <c r="F9" i="1"/>
  <c r="H9" i="1"/>
  <c r="I9" i="1"/>
  <c r="J9" i="1"/>
  <c r="M11" i="1"/>
  <c r="M9" i="1" s="1"/>
  <c r="S42" i="1" l="1"/>
  <c r="Q42" i="1"/>
  <c r="E42" i="1"/>
  <c r="B42" i="1"/>
  <c r="S11" i="1"/>
  <c r="Q11" i="1"/>
  <c r="E11" i="1"/>
  <c r="A11" i="1"/>
  <c r="B11" i="1" s="1"/>
  <c r="S43" i="1"/>
  <c r="Q43" i="1"/>
  <c r="E43" i="1"/>
  <c r="B43" i="1"/>
  <c r="A10" i="1"/>
  <c r="B10" i="1" s="1"/>
  <c r="S10" i="1"/>
  <c r="Q10" i="1"/>
  <c r="Q9" i="1" s="1"/>
  <c r="E10" i="1"/>
  <c r="S9" i="1" l="1"/>
  <c r="E9" i="1"/>
  <c r="D42" i="1"/>
  <c r="D43" i="1"/>
  <c r="D11" i="1"/>
  <c r="D10" i="1"/>
  <c r="D9" i="1" l="1"/>
  <c r="S64" i="1" l="1"/>
  <c r="Q64" i="1"/>
  <c r="M64" i="1"/>
  <c r="E64" i="1"/>
  <c r="B64" i="1"/>
  <c r="S63" i="1"/>
  <c r="Q63" i="1"/>
  <c r="M63" i="1"/>
  <c r="E63" i="1"/>
  <c r="B63" i="1"/>
  <c r="S71" i="1"/>
  <c r="Q71" i="1"/>
  <c r="M71" i="1"/>
  <c r="E71" i="1"/>
  <c r="B71" i="1"/>
  <c r="S61" i="1"/>
  <c r="Q61" i="1"/>
  <c r="M61" i="1"/>
  <c r="E61" i="1"/>
  <c r="B61" i="1"/>
  <c r="S69" i="1"/>
  <c r="Q69" i="1"/>
  <c r="M69" i="1"/>
  <c r="E69" i="1"/>
  <c r="B69" i="1"/>
  <c r="S68" i="1"/>
  <c r="Q68" i="1"/>
  <c r="M68" i="1"/>
  <c r="E68" i="1"/>
  <c r="B68" i="1"/>
  <c r="S67" i="1"/>
  <c r="Q67" i="1"/>
  <c r="M67" i="1"/>
  <c r="E67" i="1"/>
  <c r="B67" i="1"/>
  <c r="S66" i="1"/>
  <c r="Q66" i="1"/>
  <c r="M66" i="1"/>
  <c r="E66" i="1"/>
  <c r="B66" i="1"/>
  <c r="S50" i="1"/>
  <c r="Q50" i="1"/>
  <c r="M50" i="1"/>
  <c r="E50" i="1"/>
  <c r="B50" i="1"/>
  <c r="S46" i="1"/>
  <c r="Q46" i="1"/>
  <c r="M46" i="1"/>
  <c r="E46" i="1"/>
  <c r="B46" i="1"/>
  <c r="S47" i="1"/>
  <c r="Q47" i="1"/>
  <c r="M47" i="1"/>
  <c r="E47" i="1"/>
  <c r="B47" i="1"/>
  <c r="S48" i="1"/>
  <c r="Q48" i="1"/>
  <c r="M48" i="1"/>
  <c r="E48" i="1"/>
  <c r="B48" i="1"/>
  <c r="S49" i="1"/>
  <c r="Q49" i="1"/>
  <c r="M49" i="1"/>
  <c r="E49" i="1"/>
  <c r="B49" i="1"/>
  <c r="S45" i="1"/>
  <c r="Q45" i="1"/>
  <c r="M45" i="1"/>
  <c r="E45" i="1"/>
  <c r="B45" i="1"/>
  <c r="S51" i="1"/>
  <c r="Q51" i="1"/>
  <c r="M51" i="1"/>
  <c r="E51" i="1"/>
  <c r="B51" i="1"/>
  <c r="S58" i="1"/>
  <c r="Q58" i="1"/>
  <c r="M58" i="1"/>
  <c r="E58" i="1"/>
  <c r="B58" i="1"/>
  <c r="S57" i="1"/>
  <c r="Q57" i="1"/>
  <c r="M57" i="1"/>
  <c r="E57" i="1"/>
  <c r="B57" i="1"/>
  <c r="S56" i="1"/>
  <c r="Q56" i="1"/>
  <c r="M56" i="1"/>
  <c r="E56" i="1"/>
  <c r="B56" i="1"/>
  <c r="S29" i="1"/>
  <c r="Q29" i="1"/>
  <c r="M29" i="1"/>
  <c r="E29" i="1"/>
  <c r="B29" i="1"/>
  <c r="S55" i="1"/>
  <c r="Q55" i="1"/>
  <c r="M55" i="1"/>
  <c r="E55" i="1"/>
  <c r="B55" i="1"/>
  <c r="S54" i="1"/>
  <c r="Q54" i="1"/>
  <c r="M54" i="1"/>
  <c r="E54" i="1"/>
  <c r="B54" i="1"/>
  <c r="S53" i="1"/>
  <c r="Q53" i="1"/>
  <c r="M53" i="1"/>
  <c r="E53" i="1"/>
  <c r="B53" i="1"/>
  <c r="S52" i="1"/>
  <c r="Q52" i="1"/>
  <c r="M52" i="1"/>
  <c r="E52" i="1"/>
  <c r="B52" i="1"/>
  <c r="S39" i="1"/>
  <c r="Q39" i="1"/>
  <c r="M39" i="1"/>
  <c r="E39" i="1"/>
  <c r="B39" i="1"/>
  <c r="S59" i="1"/>
  <c r="Q59" i="1"/>
  <c r="M59" i="1"/>
  <c r="E59" i="1"/>
  <c r="B59" i="1"/>
  <c r="S37" i="1"/>
  <c r="Q37" i="1"/>
  <c r="M37" i="1"/>
  <c r="E37" i="1"/>
  <c r="B37" i="1"/>
  <c r="S38" i="1"/>
  <c r="Q38" i="1"/>
  <c r="M38" i="1"/>
  <c r="E38" i="1"/>
  <c r="B38" i="1"/>
  <c r="S34" i="1"/>
  <c r="Q34" i="1"/>
  <c r="M34" i="1"/>
  <c r="E34" i="1"/>
  <c r="B34" i="1"/>
  <c r="S44" i="1"/>
  <c r="Q44" i="1"/>
  <c r="M44" i="1"/>
  <c r="E44" i="1"/>
  <c r="B44" i="1"/>
  <c r="S65" i="1"/>
  <c r="Q65" i="1"/>
  <c r="M65" i="1"/>
  <c r="E65" i="1"/>
  <c r="B65" i="1"/>
  <c r="S72" i="1"/>
  <c r="Q72" i="1"/>
  <c r="M72" i="1"/>
  <c r="E72" i="1"/>
  <c r="B72" i="1"/>
  <c r="S70" i="1"/>
  <c r="Q70" i="1"/>
  <c r="M70" i="1"/>
  <c r="E70" i="1"/>
  <c r="B70" i="1"/>
  <c r="S60" i="1"/>
  <c r="Q60" i="1"/>
  <c r="M60" i="1"/>
  <c r="E60" i="1"/>
  <c r="B60" i="1"/>
  <c r="S62" i="1"/>
  <c r="Q62" i="1"/>
  <c r="M62" i="1"/>
  <c r="E62" i="1"/>
  <c r="B62" i="1"/>
  <c r="S33" i="1"/>
  <c r="Q33" i="1"/>
  <c r="M33" i="1"/>
  <c r="E33" i="1"/>
  <c r="B33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30" i="1"/>
  <c r="B31" i="1"/>
  <c r="B32" i="1"/>
  <c r="B35" i="1"/>
  <c r="B36" i="1"/>
  <c r="B14" i="1"/>
  <c r="S31" i="1"/>
  <c r="Q31" i="1"/>
  <c r="M31" i="1"/>
  <c r="E31" i="1"/>
  <c r="S35" i="1"/>
  <c r="Q35" i="1"/>
  <c r="M35" i="1"/>
  <c r="E35" i="1"/>
  <c r="S32" i="1"/>
  <c r="Q32" i="1"/>
  <c r="M32" i="1"/>
  <c r="E32" i="1"/>
  <c r="S30" i="1"/>
  <c r="Q30" i="1"/>
  <c r="M30" i="1"/>
  <c r="E30" i="1"/>
  <c r="S14" i="1"/>
  <c r="Q14" i="1"/>
  <c r="M14" i="1"/>
  <c r="E14" i="1"/>
  <c r="S15" i="1"/>
  <c r="Q15" i="1"/>
  <c r="M15" i="1"/>
  <c r="E15" i="1"/>
  <c r="S16" i="1"/>
  <c r="Q16" i="1"/>
  <c r="M16" i="1"/>
  <c r="E16" i="1"/>
  <c r="S17" i="1"/>
  <c r="Q17" i="1"/>
  <c r="M17" i="1"/>
  <c r="E17" i="1"/>
  <c r="S28" i="1"/>
  <c r="Q28" i="1"/>
  <c r="M28" i="1"/>
  <c r="E28" i="1"/>
  <c r="S27" i="1"/>
  <c r="Q27" i="1"/>
  <c r="M27" i="1"/>
  <c r="E27" i="1"/>
  <c r="S26" i="1"/>
  <c r="Q26" i="1"/>
  <c r="M26" i="1"/>
  <c r="E26" i="1"/>
  <c r="S25" i="1"/>
  <c r="Q25" i="1"/>
  <c r="M25" i="1"/>
  <c r="E25" i="1"/>
  <c r="S24" i="1"/>
  <c r="Q24" i="1"/>
  <c r="M24" i="1"/>
  <c r="E24" i="1"/>
  <c r="S23" i="1"/>
  <c r="Q23" i="1"/>
  <c r="M23" i="1"/>
  <c r="E23" i="1"/>
  <c r="S22" i="1"/>
  <c r="Q22" i="1"/>
  <c r="M22" i="1"/>
  <c r="E22" i="1"/>
  <c r="S20" i="1"/>
  <c r="Q20" i="1"/>
  <c r="M20" i="1"/>
  <c r="E20" i="1"/>
  <c r="S19" i="1"/>
  <c r="Q19" i="1"/>
  <c r="M19" i="1"/>
  <c r="E19" i="1"/>
  <c r="S21" i="1"/>
  <c r="Q21" i="1"/>
  <c r="M21" i="1"/>
  <c r="E21" i="1"/>
  <c r="S18" i="1"/>
  <c r="Q18" i="1"/>
  <c r="M18" i="1"/>
  <c r="E18" i="1"/>
  <c r="S36" i="1"/>
  <c r="Q36" i="1"/>
  <c r="M36" i="1"/>
  <c r="E36" i="1"/>
  <c r="E41" i="1" l="1"/>
  <c r="M41" i="1"/>
  <c r="Q41" i="1"/>
  <c r="S41" i="1"/>
  <c r="E13" i="1"/>
  <c r="M13" i="1"/>
  <c r="Q13" i="1"/>
  <c r="S13" i="1"/>
  <c r="D19" i="1"/>
  <c r="D48" i="1"/>
  <c r="D29" i="1"/>
  <c r="D71" i="1"/>
  <c r="D46" i="1"/>
  <c r="D63" i="1"/>
  <c r="D64" i="1"/>
  <c r="D61" i="1"/>
  <c r="D69" i="1"/>
  <c r="D68" i="1"/>
  <c r="D67" i="1"/>
  <c r="D66" i="1"/>
  <c r="D50" i="1"/>
  <c r="D47" i="1"/>
  <c r="D49" i="1"/>
  <c r="D45" i="1"/>
  <c r="D51" i="1"/>
  <c r="D58" i="1"/>
  <c r="D44" i="1"/>
  <c r="D56" i="1"/>
  <c r="D57" i="1"/>
  <c r="D55" i="1"/>
  <c r="D54" i="1"/>
  <c r="D53" i="1"/>
  <c r="D39" i="1"/>
  <c r="D34" i="1"/>
  <c r="D52" i="1"/>
  <c r="D38" i="1"/>
  <c r="D59" i="1"/>
  <c r="D37" i="1"/>
  <c r="D65" i="1"/>
  <c r="D72" i="1"/>
  <c r="D70" i="1"/>
  <c r="D25" i="1"/>
  <c r="D22" i="1"/>
  <c r="D60" i="1"/>
  <c r="D62" i="1"/>
  <c r="D16" i="1"/>
  <c r="D32" i="1"/>
  <c r="D26" i="1"/>
  <c r="D20" i="1"/>
  <c r="D18" i="1"/>
  <c r="D33" i="1"/>
  <c r="D27" i="1"/>
  <c r="D30" i="1"/>
  <c r="D36" i="1"/>
  <c r="D15" i="1"/>
  <c r="D31" i="1"/>
  <c r="D14" i="1"/>
  <c r="D28" i="1"/>
  <c r="D35" i="1"/>
  <c r="D17" i="1"/>
  <c r="D24" i="1"/>
  <c r="D23" i="1"/>
  <c r="D21" i="1"/>
  <c r="D13" i="1" l="1"/>
  <c r="D41" i="1"/>
</calcChain>
</file>

<file path=xl/sharedStrings.xml><?xml version="1.0" encoding="utf-8"?>
<sst xmlns="http://schemas.openxmlformats.org/spreadsheetml/2006/main" count="122" uniqueCount="96">
  <si>
    <t>Раздел 2. Перечень услуг и (или) работ по капитальному ремонту общего имущества в многоквартирных домах и их стоимость</t>
  </si>
  <si>
    <t>№  п/п</t>
  </si>
  <si>
    <t>Адрес многоквартирного дома 
(далее также - МКД)</t>
  </si>
  <si>
    <t>Стоимость капитального ремонта, 
всего</t>
  </si>
  <si>
    <t>Виды услуг и (или) работ по капитальному ремонту общего имущества в многоквартирном доме, установленные статьей 6 областного закона 
от 31 октября 2013 года № 114-з «О регулировании отдельных вопросов в сфере обеспечения своевременного проведения капитального ремонта общего имущества в многоквартирных домах, расположенных на территории Смоленской области»</t>
  </si>
  <si>
    <t>ремонт внутридомовых инженерных систем</t>
  </si>
  <si>
    <t>ремонт, замена, модернизация лифтов, ремонт лифтовых шахт, машинных и блочных помещений</t>
  </si>
  <si>
    <t>ремонт крыши</t>
  </si>
  <si>
    <t>ремонт подвальных помещений, относящихся к общему имуществу в МКД</t>
  </si>
  <si>
    <t>ремонт фасада</t>
  </si>
  <si>
    <t>ремонт фундамента
МКД</t>
  </si>
  <si>
    <t>разработка проектной документации (в случае если подготовка проектной документации необходима в соответствии с законода-
тельством о градострои-
тельной деятельности)</t>
  </si>
  <si>
    <t>проверка достоверности определения стоимости работ по капитальному ремонту общего имущества в многоквартир-
ном доме в соответствии со сметной документацией</t>
  </si>
  <si>
    <t>проведение обследования технического состояния многоквартир-
ного дома</t>
  </si>
  <si>
    <t>выполнение работ по оценке технического состояния общего имущества в многоквартир-
ном доме</t>
  </si>
  <si>
    <t>переустройство невентилируемой крыши на вентилируемую крышу, устройство выходов на кровлю</t>
  </si>
  <si>
    <t>проведение государственной историко-культурной экспертизы проектной документации на выполнение работ по сохранению объектов культурного наследия (памятников истории и культуры) народов Российской Федерации, являющихся многоквартир-ными домами</t>
  </si>
  <si>
    <t>услуги по строитель-ному контролю</t>
  </si>
  <si>
    <t>энергетическое обследование многоквартирного дома в соответствии с Федеральным законом от 
23 ноября 2009 года № 261-ФЗ «Об энергосбережении и о повышении энергетической эффективности и о внесении изменений в отдельные законодательные акты Российской Федерации»</t>
  </si>
  <si>
    <t>оценка соответствия лифтов требованиям технического регламента Таможенного союза 011/2011 «Безопасность лифтов» (ТР ТС 011/2011), утвержденного решением Комиссии Таможенного союза 
от 18 октября 2011 года № 824 
«О принятии технического регламента Таможенного союза «Безопасность лифтов»</t>
  </si>
  <si>
    <t>всего</t>
  </si>
  <si>
    <t>электроснабжения</t>
  </si>
  <si>
    <t>теплоснабжения</t>
  </si>
  <si>
    <t xml:space="preserve"> холодного водоснабжения</t>
  </si>
  <si>
    <t xml:space="preserve"> горячего водоснабжения</t>
  </si>
  <si>
    <t>водоотведения</t>
  </si>
  <si>
    <t>газоснабжения</t>
  </si>
  <si>
    <t>руб.</t>
  </si>
  <si>
    <t>ед.</t>
  </si>
  <si>
    <t>кв. м</t>
  </si>
  <si>
    <t>Виды услуг и (или) работ по капитальному ремонту общего имущества в многоквартирном доме, 
установленные частью 1 статьи 166 Жилищного кодекса Российской Федерации</t>
  </si>
  <si>
    <t>2026 год</t>
  </si>
  <si>
    <t>Итого по 2026 году</t>
  </si>
  <si>
    <t>Итого по 2027 году</t>
  </si>
  <si>
    <t>2028 год</t>
  </si>
  <si>
    <t>Итого по 2028 году</t>
  </si>
  <si>
    <t>Г. Десногорск, мкрн. 3, д. 1б</t>
  </si>
  <si>
    <t>Г. Десногорск, мкрн. 2, д. 12</t>
  </si>
  <si>
    <t>Г. Десногорск, мкрн. 2, д. 13</t>
  </si>
  <si>
    <t>Г. Десногорск, мкрн. 2, д. 16</t>
  </si>
  <si>
    <t>Г. Десногорск, мкрн. 2, д. 18</t>
  </si>
  <si>
    <t>Г. Десногорск, мкрн. 2, д. 21</t>
  </si>
  <si>
    <t>Г. Десногорск, мкрн. 2, д. 22</t>
  </si>
  <si>
    <t>Г. Десногорск, мкрн. 2, д. 23</t>
  </si>
  <si>
    <t>Г. Десногорск, мкрн. 2, д. 26</t>
  </si>
  <si>
    <t>Г. Десногорск, мкрн. 2, д. 27</t>
  </si>
  <si>
    <t>Г. Десногорск, мкрн. 2, д. 28</t>
  </si>
  <si>
    <t>Г. Десногорск, мкрн. 2, д. 29</t>
  </si>
  <si>
    <t>Г. Десногорск, мкрн. 2, д. 5</t>
  </si>
  <si>
    <t>Г. Десногорск, мкрн. 2, д. 6</t>
  </si>
  <si>
    <t>Г. Десногорск, мкрн. 2, д. 7</t>
  </si>
  <si>
    <t>Г. Десногорск, мкрн. 2, д. 8</t>
  </si>
  <si>
    <t>Г. Десногорск, мкрн. 3, д. 10</t>
  </si>
  <si>
    <t>Г. Десногорск, мкрн. 3, д. 13а</t>
  </si>
  <si>
    <t>Г. Десногорск, мкрн. 3, д. 14</t>
  </si>
  <si>
    <t>Г. Десногорск, мкрн. 3, д. 2</t>
  </si>
  <si>
    <t>Г. Десногорск, мкрн. 3, д. 11</t>
  </si>
  <si>
    <t>Г. Десногорск, мкрн. 4, д. 1</t>
  </si>
  <si>
    <t>Г. Десногорск, мкрн. 4, д. 10</t>
  </si>
  <si>
    <t>Г. Десногорск, мкрн. 4, д. 15</t>
  </si>
  <si>
    <t>Г. Десногорск, мкрн. 4, д. 2</t>
  </si>
  <si>
    <t>Г. Десногорск, мкрн. 4, д. 4</t>
  </si>
  <si>
    <t>Г. Десногорск, мкрн. 3, д. 1</t>
  </si>
  <si>
    <t>Г. Десногорск, мкрн. 3, д. 13</t>
  </si>
  <si>
    <t>Г. Десногорск, мкрн. 3, д. 15</t>
  </si>
  <si>
    <t>Г. Десногорск, мкрн. 3, д. 15а</t>
  </si>
  <si>
    <t>Г. Десногорск, мкрн. 3, д. 16</t>
  </si>
  <si>
    <t>Г. Десногорск, мкрн. 3, д. 16а</t>
  </si>
  <si>
    <t>Г. Десногорск, мкрн. 3, д. 16б</t>
  </si>
  <si>
    <t>Г. Десногорск, мкрн. 3, д. 17</t>
  </si>
  <si>
    <t>Г. Десногорск, мкрн. 3, д. 18</t>
  </si>
  <si>
    <t>Г. Десногорск, мкрн. 3, д. 19</t>
  </si>
  <si>
    <t>Г. Десногорск, мкрн. 3, д. 1а</t>
  </si>
  <si>
    <t>Г. Десногорск, мкрн. 3, д. 20</t>
  </si>
  <si>
    <t>Г. Десногорск, мкрн. 3, д. 21</t>
  </si>
  <si>
    <t>Г. Десногорск, мкрн. 3, д. 22</t>
  </si>
  <si>
    <t>Г. Десногорск, мкрн. 3, д. 3</t>
  </si>
  <si>
    <t>Г. Десногорск, мкрн. 3, д. 4</t>
  </si>
  <si>
    <t>Г. Десногорск, мкрн. 3, д. 5</t>
  </si>
  <si>
    <t>Г. Десногорск, мкрн. 3, д. 6</t>
  </si>
  <si>
    <t>Г. Десногорск, мкрн. 3, д. 7</t>
  </si>
  <si>
    <t>Г. Десногорск, мкрн. 3, д. 8</t>
  </si>
  <si>
    <t>Г. Десногорск, мкрн. 3, д. 9</t>
  </si>
  <si>
    <t>Г. Десногорск, мкрн. 4, д. 11</t>
  </si>
  <si>
    <t>Г. Десногорск, мкрн. 4, д. 12</t>
  </si>
  <si>
    <t>Г. Десногорск, мкрн. 4, д. 13</t>
  </si>
  <si>
    <t>Г. Десногорск, мкрн. 4, д. 14</t>
  </si>
  <si>
    <t>Г. Десногорск, мкрн. 4, д. 3</t>
  </si>
  <si>
    <t>Г. Десногорск, мкрн. 4, д. 43</t>
  </si>
  <si>
    <t>Г. Десногорск, мкрн. 4, д. 6</t>
  </si>
  <si>
    <t>Г. Десногорск, мкрн. 4, д. 9</t>
  </si>
  <si>
    <t>кв. м.</t>
  </si>
  <si>
    <t>осуществление авторами проектов технического и авторского надзора за выполнением работ по сохранению объектов культурного наследия при проведении капитального ремонта общего имущества в многоквартирном доме, являющемся таким объектом, научного руководства проведением указанных работ</t>
  </si>
  <si>
    <t>2027 год</t>
  </si>
  <si>
    <t>Г. Десногорск, мкрн. 1, д. 9</t>
  </si>
  <si>
    <t>Г. Десногорск, мкрн. 1, д.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</si>
</sst>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7">
    <xf numFmtId="0" fontId="0" fillId="0" borderId="0" xfId="0"/>
    <xf numFmtId="4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vertical="center"/>
    </xf>
    <xf numFmtId="4" fontId="1" fillId="0" borderId="9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3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left" vertical="center" wrapText="1"/>
    </xf>
    <xf numFmtId="4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top"/>
    </xf>
    <xf numFmtId="4" fontId="1" fillId="0" borderId="9" xfId="0" applyNumberFormat="1" applyFont="1" applyFill="1" applyBorder="1" applyAlignment="1">
      <alignment horizontal="center" vertical="center" textRotation="90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0" fillId="0" borderId="0" xfId="0" applyFill="1" applyBorder="1"/>
    <xf numFmtId="0" fontId="4" fillId="0" borderId="0" xfId="0" applyFont="1" applyFill="1" applyBorder="1"/>
    <xf numFmtId="0" fontId="0" fillId="0" borderId="8" xfId="0" applyFill="1" applyBorder="1"/>
    <xf numFmtId="0" fontId="4" fillId="0" borderId="0" xfId="0" applyFont="1" applyFill="1"/>
    <xf numFmtId="0" fontId="0" fillId="0" borderId="9" xfId="0" applyFill="1" applyBorder="1"/>
    <xf numFmtId="4" fontId="3" fillId="0" borderId="2" xfId="0" applyNumberFormat="1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top" wrapText="1"/>
    </xf>
    <xf numFmtId="4" fontId="1" fillId="0" borderId="7" xfId="0" applyNumberFormat="1" applyFont="1" applyFill="1" applyBorder="1" applyAlignment="1">
      <alignment horizontal="center" vertical="top" wrapText="1"/>
    </xf>
    <xf numFmtId="4" fontId="1" fillId="0" borderId="13" xfId="0" applyNumberFormat="1" applyFont="1" applyFill="1" applyBorder="1" applyAlignment="1">
      <alignment horizontal="center" vertical="top" wrapText="1"/>
    </xf>
    <xf numFmtId="4" fontId="1" fillId="0" borderId="11" xfId="0" applyNumberFormat="1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0" borderId="3" xfId="0" applyNumberFormat="1" applyFont="1" applyFill="1" applyBorder="1" applyAlignment="1">
      <alignment horizontal="center" vertical="top" wrapText="1"/>
    </xf>
    <xf numFmtId="4" fontId="1" fillId="0" borderId="4" xfId="0" applyNumberFormat="1" applyFont="1" applyFill="1" applyBorder="1" applyAlignment="1">
      <alignment horizontal="center" vertical="top" wrapText="1"/>
    </xf>
    <xf numFmtId="4" fontId="1" fillId="0" borderId="6" xfId="0" applyNumberFormat="1" applyFont="1" applyFill="1" applyBorder="1" applyAlignment="1">
      <alignment horizontal="center" vertical="top" wrapText="1"/>
    </xf>
    <xf numFmtId="4" fontId="1" fillId="0" borderId="10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4" fontId="1" fillId="0" borderId="8" xfId="0" applyNumberFormat="1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688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20"/>
  <sheetViews>
    <sheetView tabSelected="1" view="pageBreakPreview" topLeftCell="Q1" zoomScale="60" zoomScaleNormal="25" zoomScalePageLayoutView="70" workbookViewId="0">
      <selection activeCell="C25" sqref="B25:AE72"/>
    </sheetView>
  </sheetViews>
  <sheetFormatPr defaultRowHeight="15" x14ac:dyDescent="0.25"/>
  <cols>
    <col min="1" max="1" width="9.140625" style="9" hidden="1" customWidth="1"/>
    <col min="2" max="2" width="8.140625" style="9" customWidth="1"/>
    <col min="3" max="3" width="43.28515625" style="30" customWidth="1"/>
    <col min="4" max="4" width="22.42578125" style="29" customWidth="1"/>
    <col min="5" max="5" width="23.42578125" style="9" customWidth="1"/>
    <col min="6" max="6" width="20.5703125" style="9" customWidth="1"/>
    <col min="7" max="7" width="20.140625" style="9" customWidth="1"/>
    <col min="8" max="8" width="22.7109375" style="9" customWidth="1"/>
    <col min="9" max="9" width="21" style="9" customWidth="1"/>
    <col min="10" max="10" width="22.42578125" style="9" customWidth="1"/>
    <col min="11" max="11" width="12.7109375" style="9" customWidth="1"/>
    <col min="12" max="12" width="11.42578125" style="9" customWidth="1"/>
    <col min="13" max="13" width="20.5703125" style="9" customWidth="1"/>
    <col min="14" max="14" width="16" style="9" customWidth="1"/>
    <col min="15" max="15" width="20.42578125" style="9" customWidth="1"/>
    <col min="16" max="16" width="14.42578125" style="9" customWidth="1"/>
    <col min="17" max="17" width="17" style="9" customWidth="1"/>
    <col min="18" max="18" width="18.5703125" style="9" customWidth="1"/>
    <col min="19" max="19" width="19.42578125" style="9" customWidth="1"/>
    <col min="20" max="20" width="18.28515625" style="9" customWidth="1"/>
    <col min="21" max="21" width="18.140625" style="9" customWidth="1"/>
    <col min="22" max="22" width="16.42578125" style="9" customWidth="1"/>
    <col min="23" max="25" width="17.7109375" style="9" customWidth="1"/>
    <col min="26" max="26" width="15.7109375" style="9" customWidth="1"/>
    <col min="27" max="27" width="17.85546875" style="9" customWidth="1"/>
    <col min="28" max="28" width="22.85546875" style="9" customWidth="1"/>
    <col min="29" max="29" width="13.140625" style="9" customWidth="1"/>
    <col min="30" max="30" width="19" style="9" customWidth="1"/>
    <col min="31" max="31" width="24.140625" style="9" customWidth="1"/>
    <col min="32" max="32" width="9.140625" style="9"/>
    <col min="33" max="33" width="25" style="9" customWidth="1"/>
    <col min="34" max="34" width="23.140625" style="9" customWidth="1"/>
    <col min="35" max="35" width="25.140625" style="9" customWidth="1"/>
    <col min="36" max="16384" width="9.140625" style="9"/>
  </cols>
  <sheetData>
    <row r="1" spans="1:32" ht="16.5" x14ac:dyDescent="0.25">
      <c r="A1" s="11"/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</row>
    <row r="2" spans="1:32" ht="15.75" x14ac:dyDescent="0.25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15"/>
      <c r="M2" s="14"/>
      <c r="N2" s="14"/>
      <c r="O2" s="14"/>
      <c r="P2" s="14"/>
      <c r="Q2" s="14"/>
      <c r="R2" s="14"/>
      <c r="S2" s="14"/>
      <c r="T2" s="14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2" ht="58.5" customHeight="1" x14ac:dyDescent="0.25">
      <c r="A3" s="34"/>
      <c r="B3" s="37" t="s">
        <v>1</v>
      </c>
      <c r="C3" s="40" t="s">
        <v>2</v>
      </c>
      <c r="D3" s="41" t="s">
        <v>3</v>
      </c>
      <c r="E3" s="44" t="s">
        <v>30</v>
      </c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6"/>
      <c r="U3" s="44" t="s">
        <v>4</v>
      </c>
      <c r="V3" s="45"/>
      <c r="W3" s="45"/>
      <c r="X3" s="45"/>
      <c r="Y3" s="45"/>
      <c r="Z3" s="45"/>
      <c r="AA3" s="45"/>
      <c r="AB3" s="45"/>
      <c r="AC3" s="45"/>
      <c r="AD3" s="45"/>
      <c r="AE3" s="46"/>
    </row>
    <row r="4" spans="1:32" ht="15.75" x14ac:dyDescent="0.25">
      <c r="A4" s="35"/>
      <c r="B4" s="38"/>
      <c r="C4" s="40"/>
      <c r="D4" s="42"/>
      <c r="E4" s="44" t="s">
        <v>5</v>
      </c>
      <c r="F4" s="45"/>
      <c r="G4" s="45"/>
      <c r="H4" s="45"/>
      <c r="I4" s="45"/>
      <c r="J4" s="45"/>
      <c r="K4" s="46"/>
      <c r="L4" s="47" t="s">
        <v>6</v>
      </c>
      <c r="M4" s="41"/>
      <c r="N4" s="47" t="s">
        <v>7</v>
      </c>
      <c r="O4" s="41"/>
      <c r="P4" s="47" t="s">
        <v>8</v>
      </c>
      <c r="Q4" s="41"/>
      <c r="R4" s="47" t="s">
        <v>9</v>
      </c>
      <c r="S4" s="41"/>
      <c r="T4" s="49" t="s">
        <v>10</v>
      </c>
      <c r="U4" s="49" t="s">
        <v>11</v>
      </c>
      <c r="V4" s="49" t="s">
        <v>12</v>
      </c>
      <c r="W4" s="49" t="s">
        <v>13</v>
      </c>
      <c r="X4" s="49" t="s">
        <v>14</v>
      </c>
      <c r="Y4" s="47" t="s">
        <v>15</v>
      </c>
      <c r="Z4" s="41"/>
      <c r="AA4" s="49" t="s">
        <v>16</v>
      </c>
      <c r="AB4" s="49" t="s">
        <v>92</v>
      </c>
      <c r="AC4" s="49" t="s">
        <v>17</v>
      </c>
      <c r="AD4" s="49" t="s">
        <v>18</v>
      </c>
      <c r="AE4" s="49" t="s">
        <v>19</v>
      </c>
    </row>
    <row r="5" spans="1:32" ht="342" customHeight="1" x14ac:dyDescent="0.25">
      <c r="A5" s="35"/>
      <c r="B5" s="38"/>
      <c r="C5" s="40"/>
      <c r="D5" s="43"/>
      <c r="E5" s="17" t="s">
        <v>20</v>
      </c>
      <c r="F5" s="17" t="s">
        <v>21</v>
      </c>
      <c r="G5" s="17" t="s">
        <v>22</v>
      </c>
      <c r="H5" s="17" t="s">
        <v>23</v>
      </c>
      <c r="I5" s="17" t="s">
        <v>24</v>
      </c>
      <c r="J5" s="17" t="s">
        <v>25</v>
      </c>
      <c r="K5" s="17" t="s">
        <v>26</v>
      </c>
      <c r="L5" s="48"/>
      <c r="M5" s="43"/>
      <c r="N5" s="48"/>
      <c r="O5" s="43"/>
      <c r="P5" s="48"/>
      <c r="Q5" s="43"/>
      <c r="R5" s="48"/>
      <c r="S5" s="43"/>
      <c r="T5" s="50"/>
      <c r="U5" s="50"/>
      <c r="V5" s="50"/>
      <c r="W5" s="50"/>
      <c r="X5" s="50"/>
      <c r="Y5" s="48"/>
      <c r="Z5" s="43"/>
      <c r="AA5" s="50"/>
      <c r="AB5" s="50"/>
      <c r="AC5" s="50"/>
      <c r="AD5" s="50"/>
      <c r="AE5" s="50"/>
    </row>
    <row r="6" spans="1:32" ht="15.75" x14ac:dyDescent="0.25">
      <c r="A6" s="36"/>
      <c r="B6" s="39"/>
      <c r="C6" s="40"/>
      <c r="D6" s="18" t="s">
        <v>27</v>
      </c>
      <c r="E6" s="8" t="s">
        <v>27</v>
      </c>
      <c r="F6" s="8" t="s">
        <v>27</v>
      </c>
      <c r="G6" s="8" t="s">
        <v>27</v>
      </c>
      <c r="H6" s="8" t="s">
        <v>27</v>
      </c>
      <c r="I6" s="8" t="s">
        <v>27</v>
      </c>
      <c r="J6" s="8" t="s">
        <v>27</v>
      </c>
      <c r="K6" s="8" t="s">
        <v>27</v>
      </c>
      <c r="L6" s="19" t="s">
        <v>28</v>
      </c>
      <c r="M6" s="8" t="s">
        <v>27</v>
      </c>
      <c r="N6" s="8" t="s">
        <v>29</v>
      </c>
      <c r="O6" s="8" t="s">
        <v>27</v>
      </c>
      <c r="P6" s="8" t="s">
        <v>29</v>
      </c>
      <c r="Q6" s="8" t="s">
        <v>27</v>
      </c>
      <c r="R6" s="8" t="s">
        <v>29</v>
      </c>
      <c r="S6" s="8" t="s">
        <v>27</v>
      </c>
      <c r="T6" s="8" t="s">
        <v>27</v>
      </c>
      <c r="U6" s="20" t="s">
        <v>27</v>
      </c>
      <c r="V6" s="20" t="s">
        <v>27</v>
      </c>
      <c r="W6" s="20" t="s">
        <v>27</v>
      </c>
      <c r="X6" s="20" t="s">
        <v>27</v>
      </c>
      <c r="Y6" s="20" t="s">
        <v>91</v>
      </c>
      <c r="Z6" s="20" t="s">
        <v>27</v>
      </c>
      <c r="AA6" s="20" t="s">
        <v>27</v>
      </c>
      <c r="AB6" s="20" t="s">
        <v>27</v>
      </c>
      <c r="AC6" s="20" t="s">
        <v>27</v>
      </c>
      <c r="AD6" s="20" t="s">
        <v>27</v>
      </c>
      <c r="AE6" s="20" t="s">
        <v>27</v>
      </c>
    </row>
    <row r="7" spans="1:32" ht="27.75" customHeight="1" x14ac:dyDescent="0.25">
      <c r="A7" s="2"/>
      <c r="B7" s="21">
        <v>1</v>
      </c>
      <c r="C7" s="22">
        <v>2</v>
      </c>
      <c r="D7" s="23">
        <v>3</v>
      </c>
      <c r="E7" s="22">
        <v>4</v>
      </c>
      <c r="F7" s="22">
        <v>5</v>
      </c>
      <c r="G7" s="22">
        <v>6</v>
      </c>
      <c r="H7" s="22">
        <v>7</v>
      </c>
      <c r="I7" s="22">
        <v>8</v>
      </c>
      <c r="J7" s="22">
        <v>9</v>
      </c>
      <c r="K7" s="22">
        <v>10</v>
      </c>
      <c r="L7" s="19">
        <v>11</v>
      </c>
      <c r="M7" s="22">
        <v>12</v>
      </c>
      <c r="N7" s="22">
        <v>13</v>
      </c>
      <c r="O7" s="22">
        <v>14</v>
      </c>
      <c r="P7" s="22">
        <v>15</v>
      </c>
      <c r="Q7" s="22">
        <v>16</v>
      </c>
      <c r="R7" s="22">
        <v>17</v>
      </c>
      <c r="S7" s="22">
        <v>18</v>
      </c>
      <c r="T7" s="22">
        <v>19</v>
      </c>
      <c r="U7" s="19">
        <v>20</v>
      </c>
      <c r="V7" s="19">
        <v>21</v>
      </c>
      <c r="W7" s="19">
        <v>22</v>
      </c>
      <c r="X7" s="19">
        <v>23</v>
      </c>
      <c r="Y7" s="19">
        <v>24</v>
      </c>
      <c r="Z7" s="19">
        <v>25</v>
      </c>
      <c r="AA7" s="19">
        <v>26</v>
      </c>
      <c r="AB7" s="19">
        <v>27</v>
      </c>
      <c r="AC7" s="19">
        <v>28</v>
      </c>
      <c r="AD7" s="19">
        <v>29</v>
      </c>
      <c r="AE7" s="19">
        <v>30</v>
      </c>
    </row>
    <row r="8" spans="1:32" s="6" customFormat="1" ht="40.15" customHeight="1" x14ac:dyDescent="0.25">
      <c r="A8" s="3"/>
      <c r="B8" s="51" t="s">
        <v>31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3"/>
    </row>
    <row r="9" spans="1:32" s="6" customFormat="1" ht="54.95" customHeight="1" x14ac:dyDescent="0.25">
      <c r="A9" s="3"/>
      <c r="B9" s="31" t="s">
        <v>32</v>
      </c>
      <c r="C9" s="32"/>
      <c r="D9" s="4">
        <f>SUM(D10:D11)</f>
        <v>65166817.500000007</v>
      </c>
      <c r="E9" s="4">
        <f t="shared" ref="E9:AD9" si="0">SUM(E10:E11)</f>
        <v>64766817.500000007</v>
      </c>
      <c r="F9" s="4">
        <f t="shared" si="0"/>
        <v>13266884.4</v>
      </c>
      <c r="G9" s="4">
        <f t="shared" si="0"/>
        <v>27936362.300000001</v>
      </c>
      <c r="H9" s="4">
        <f t="shared" si="0"/>
        <v>6435429</v>
      </c>
      <c r="I9" s="4">
        <f t="shared" si="0"/>
        <v>9422128.0999999996</v>
      </c>
      <c r="J9" s="4">
        <f t="shared" si="0"/>
        <v>7706013.7000000002</v>
      </c>
      <c r="K9" s="4">
        <f t="shared" si="0"/>
        <v>0</v>
      </c>
      <c r="L9" s="24">
        <f t="shared" si="0"/>
        <v>0</v>
      </c>
      <c r="M9" s="4">
        <f t="shared" si="0"/>
        <v>0</v>
      </c>
      <c r="N9" s="4">
        <f t="shared" si="0"/>
        <v>0</v>
      </c>
      <c r="O9" s="4">
        <f t="shared" si="0"/>
        <v>0</v>
      </c>
      <c r="P9" s="4">
        <f t="shared" si="0"/>
        <v>0</v>
      </c>
      <c r="Q9" s="4">
        <f t="shared" si="0"/>
        <v>0</v>
      </c>
      <c r="R9" s="4">
        <f t="shared" si="0"/>
        <v>0</v>
      </c>
      <c r="S9" s="4">
        <f t="shared" si="0"/>
        <v>0</v>
      </c>
      <c r="T9" s="4">
        <f t="shared" si="0"/>
        <v>0</v>
      </c>
      <c r="U9" s="4">
        <f t="shared" si="0"/>
        <v>400000</v>
      </c>
      <c r="V9" s="4">
        <f t="shared" si="0"/>
        <v>0</v>
      </c>
      <c r="W9" s="4">
        <f t="shared" si="0"/>
        <v>0</v>
      </c>
      <c r="X9" s="4">
        <f t="shared" si="0"/>
        <v>0</v>
      </c>
      <c r="Y9" s="4">
        <f t="shared" si="0"/>
        <v>0</v>
      </c>
      <c r="Z9" s="4">
        <f t="shared" si="0"/>
        <v>0</v>
      </c>
      <c r="AA9" s="4">
        <f t="shared" si="0"/>
        <v>0</v>
      </c>
      <c r="AB9" s="4">
        <f t="shared" si="0"/>
        <v>0</v>
      </c>
      <c r="AC9" s="4">
        <f t="shared" si="0"/>
        <v>0</v>
      </c>
      <c r="AD9" s="4">
        <f t="shared" si="0"/>
        <v>0</v>
      </c>
      <c r="AE9" s="4">
        <f>SUM(AE10:AE11)</f>
        <v>0</v>
      </c>
    </row>
    <row r="10" spans="1:32" s="6" customFormat="1" ht="36" customHeight="1" x14ac:dyDescent="0.25">
      <c r="A10" s="2" t="e">
        <f>ROW()-ROW(#REF!)-4</f>
        <v>#REF!</v>
      </c>
      <c r="B10" s="3" t="e">
        <f t="shared" ref="B10" si="1">A10</f>
        <v>#REF!</v>
      </c>
      <c r="C10" s="25" t="s">
        <v>95</v>
      </c>
      <c r="D10" s="4">
        <f>E10+M10+O10+Q10+S10+T10+U10+V10+W10+X10+Z10+AA10+AB10+AC10+AD10+AE10</f>
        <v>18592157.5</v>
      </c>
      <c r="E10" s="1">
        <f>SUM(F10:K10)</f>
        <v>18392157.5</v>
      </c>
      <c r="F10" s="1">
        <f>804*4685.9</f>
        <v>3767463.5999999996</v>
      </c>
      <c r="G10" s="1">
        <f>1693*4685.9</f>
        <v>7933228.6999999993</v>
      </c>
      <c r="H10" s="1">
        <f>390*4685.9</f>
        <v>1827500.9999999998</v>
      </c>
      <c r="I10" s="1">
        <f>571*4685.9</f>
        <v>2675648.9</v>
      </c>
      <c r="J10" s="1">
        <f>467*4685.9</f>
        <v>2188315.2999999998</v>
      </c>
      <c r="K10" s="1">
        <v>0</v>
      </c>
      <c r="L10" s="2">
        <v>0</v>
      </c>
      <c r="M10" s="1">
        <v>0</v>
      </c>
      <c r="N10" s="1">
        <v>0</v>
      </c>
      <c r="O10" s="1">
        <v>0</v>
      </c>
      <c r="P10" s="1">
        <v>0</v>
      </c>
      <c r="Q10" s="1">
        <f>P10*1400</f>
        <v>0</v>
      </c>
      <c r="R10" s="1">
        <v>0</v>
      </c>
      <c r="S10" s="1">
        <f>R10*3751</f>
        <v>0</v>
      </c>
      <c r="T10" s="1">
        <v>0</v>
      </c>
      <c r="U10" s="1">
        <v>200000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5"/>
    </row>
    <row r="11" spans="1:32" s="6" customFormat="1" ht="36" customHeight="1" x14ac:dyDescent="0.25">
      <c r="A11" s="2" t="e">
        <f>ROW()-ROW(#REF!)-4</f>
        <v>#REF!</v>
      </c>
      <c r="B11" s="3" t="e">
        <f t="shared" ref="B11" si="2">A11</f>
        <v>#REF!</v>
      </c>
      <c r="C11" s="25" t="s">
        <v>94</v>
      </c>
      <c r="D11" s="4">
        <f>E11+M11+O11+Q11+S11+T11+U11+V11+W11+X11+Z11+AA11+AB11+AC11+AD11+AE11</f>
        <v>46574660.000000007</v>
      </c>
      <c r="E11" s="1">
        <f>SUM(F11:K11)</f>
        <v>46374660.000000007</v>
      </c>
      <c r="F11" s="1">
        <f>804*11815.2</f>
        <v>9499420.8000000007</v>
      </c>
      <c r="G11" s="1">
        <f>1693*11815.2</f>
        <v>20003133.600000001</v>
      </c>
      <c r="H11" s="1">
        <f>390*11815.2</f>
        <v>4607928</v>
      </c>
      <c r="I11" s="1">
        <f>571*11815.2</f>
        <v>6746479.2000000002</v>
      </c>
      <c r="J11" s="1">
        <f>467*11815.2</f>
        <v>5517698.4000000004</v>
      </c>
      <c r="K11" s="1">
        <v>0</v>
      </c>
      <c r="L11" s="2">
        <v>0</v>
      </c>
      <c r="M11" s="1">
        <f>L11*3500000</f>
        <v>0</v>
      </c>
      <c r="N11" s="1">
        <v>0</v>
      </c>
      <c r="O11" s="1">
        <v>0</v>
      </c>
      <c r="P11" s="1">
        <v>0</v>
      </c>
      <c r="Q11" s="1">
        <f>P11*1400</f>
        <v>0</v>
      </c>
      <c r="R11" s="1">
        <v>0</v>
      </c>
      <c r="S11" s="1">
        <f>R11*3751</f>
        <v>0</v>
      </c>
      <c r="T11" s="1">
        <v>0</v>
      </c>
      <c r="U11" s="1">
        <v>200000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5"/>
    </row>
    <row r="12" spans="1:32" s="6" customFormat="1" ht="40.15" customHeight="1" x14ac:dyDescent="0.25">
      <c r="A12" s="3"/>
      <c r="B12" s="54" t="s">
        <v>93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6"/>
    </row>
    <row r="13" spans="1:32" s="6" customFormat="1" ht="54.95" customHeight="1" x14ac:dyDescent="0.25">
      <c r="A13" s="3"/>
      <c r="B13" s="31" t="s">
        <v>33</v>
      </c>
      <c r="C13" s="32"/>
      <c r="D13" s="4">
        <f>SUM(D14:D39)</f>
        <v>211700000</v>
      </c>
      <c r="E13" s="4">
        <f t="shared" ref="E13:AE13" si="3">SUM(E14:E39)</f>
        <v>0</v>
      </c>
      <c r="F13" s="4">
        <f t="shared" si="3"/>
        <v>0</v>
      </c>
      <c r="G13" s="4">
        <f t="shared" si="3"/>
        <v>0</v>
      </c>
      <c r="H13" s="4">
        <f t="shared" si="3"/>
        <v>0</v>
      </c>
      <c r="I13" s="4">
        <f t="shared" si="3"/>
        <v>0</v>
      </c>
      <c r="J13" s="4">
        <f t="shared" si="3"/>
        <v>0</v>
      </c>
      <c r="K13" s="4">
        <f t="shared" si="3"/>
        <v>0</v>
      </c>
      <c r="L13" s="24">
        <f t="shared" si="3"/>
        <v>59</v>
      </c>
      <c r="M13" s="4">
        <f t="shared" si="3"/>
        <v>206500000</v>
      </c>
      <c r="N13" s="4">
        <f t="shared" si="3"/>
        <v>0</v>
      </c>
      <c r="O13" s="4">
        <f t="shared" si="3"/>
        <v>0</v>
      </c>
      <c r="P13" s="4">
        <f t="shared" si="3"/>
        <v>0</v>
      </c>
      <c r="Q13" s="4">
        <f t="shared" si="3"/>
        <v>0</v>
      </c>
      <c r="R13" s="4">
        <f t="shared" si="3"/>
        <v>0</v>
      </c>
      <c r="S13" s="4">
        <f t="shared" si="3"/>
        <v>0</v>
      </c>
      <c r="T13" s="4">
        <f t="shared" si="3"/>
        <v>0</v>
      </c>
      <c r="U13" s="4">
        <f t="shared" si="3"/>
        <v>5200000</v>
      </c>
      <c r="V13" s="4">
        <f t="shared" si="3"/>
        <v>0</v>
      </c>
      <c r="W13" s="4">
        <f t="shared" si="3"/>
        <v>0</v>
      </c>
      <c r="X13" s="4">
        <f t="shared" si="3"/>
        <v>0</v>
      </c>
      <c r="Y13" s="4">
        <f t="shared" si="3"/>
        <v>0</v>
      </c>
      <c r="Z13" s="4">
        <f t="shared" si="3"/>
        <v>0</v>
      </c>
      <c r="AA13" s="4">
        <f t="shared" si="3"/>
        <v>0</v>
      </c>
      <c r="AB13" s="4">
        <f t="shared" si="3"/>
        <v>0</v>
      </c>
      <c r="AC13" s="4">
        <f t="shared" si="3"/>
        <v>0</v>
      </c>
      <c r="AD13" s="4">
        <f t="shared" si="3"/>
        <v>0</v>
      </c>
      <c r="AE13" s="4">
        <f t="shared" si="3"/>
        <v>0</v>
      </c>
    </row>
    <row r="14" spans="1:32" s="6" customFormat="1" ht="35.25" customHeight="1" x14ac:dyDescent="0.25">
      <c r="A14" s="2" t="e">
        <f>ROW()-ROW(#REF!)-32</f>
        <v>#REF!</v>
      </c>
      <c r="B14" s="7" t="e">
        <f t="shared" ref="B14:B28" si="4">A14</f>
        <v>#REF!</v>
      </c>
      <c r="C14" s="25" t="s">
        <v>48</v>
      </c>
      <c r="D14" s="10">
        <f t="shared" ref="D14:D28" si="5">E14+M14+O14+Q14+S14+T14+U14+V14+W14+X14+Z14+AA14+AB14+AC14+AD14+AE14</f>
        <v>7200000</v>
      </c>
      <c r="E14" s="1">
        <f t="shared" ref="E14:E28" si="6">SUM(F14:K14)</f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2">
        <v>2</v>
      </c>
      <c r="M14" s="1">
        <f t="shared" ref="M14:M39" si="7">L14*3500000</f>
        <v>7000000</v>
      </c>
      <c r="N14" s="1">
        <v>0</v>
      </c>
      <c r="O14" s="1">
        <v>0</v>
      </c>
      <c r="P14" s="1">
        <v>0</v>
      </c>
      <c r="Q14" s="1">
        <f t="shared" ref="Q14:Q28" si="8">1400*P14</f>
        <v>0</v>
      </c>
      <c r="R14" s="1">
        <v>0</v>
      </c>
      <c r="S14" s="1">
        <f t="shared" ref="S14:S28" si="9">R14*3751</f>
        <v>0</v>
      </c>
      <c r="T14" s="1">
        <v>0</v>
      </c>
      <c r="U14" s="1">
        <v>200000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</row>
    <row r="15" spans="1:32" s="6" customFormat="1" ht="35.25" customHeight="1" x14ac:dyDescent="0.25">
      <c r="A15" s="2" t="e">
        <f>ROW()-ROW(#REF!)-32</f>
        <v>#REF!</v>
      </c>
      <c r="B15" s="7" t="e">
        <f t="shared" si="4"/>
        <v>#REF!</v>
      </c>
      <c r="C15" s="25" t="s">
        <v>49</v>
      </c>
      <c r="D15" s="10">
        <f t="shared" si="5"/>
        <v>7200000</v>
      </c>
      <c r="E15" s="1">
        <f t="shared" si="6"/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2">
        <v>2</v>
      </c>
      <c r="M15" s="1">
        <f t="shared" si="7"/>
        <v>7000000</v>
      </c>
      <c r="N15" s="1">
        <v>0</v>
      </c>
      <c r="O15" s="1">
        <v>0</v>
      </c>
      <c r="P15" s="1">
        <v>0</v>
      </c>
      <c r="Q15" s="1">
        <f t="shared" si="8"/>
        <v>0</v>
      </c>
      <c r="R15" s="1">
        <v>0</v>
      </c>
      <c r="S15" s="1">
        <f t="shared" si="9"/>
        <v>0</v>
      </c>
      <c r="T15" s="1">
        <v>0</v>
      </c>
      <c r="U15" s="1">
        <v>200000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</row>
    <row r="16" spans="1:32" s="6" customFormat="1" ht="35.25" customHeight="1" x14ac:dyDescent="0.25">
      <c r="A16" s="2" t="e">
        <f>ROW()-ROW(#REF!)-32</f>
        <v>#REF!</v>
      </c>
      <c r="B16" s="7" t="e">
        <f t="shared" si="4"/>
        <v>#REF!</v>
      </c>
      <c r="C16" s="25" t="s">
        <v>50</v>
      </c>
      <c r="D16" s="10">
        <f t="shared" si="5"/>
        <v>7200000</v>
      </c>
      <c r="E16" s="1">
        <f t="shared" si="6"/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2">
        <v>2</v>
      </c>
      <c r="M16" s="1">
        <f t="shared" si="7"/>
        <v>7000000</v>
      </c>
      <c r="N16" s="1">
        <v>0</v>
      </c>
      <c r="O16" s="1">
        <v>0</v>
      </c>
      <c r="P16" s="1">
        <v>0</v>
      </c>
      <c r="Q16" s="1">
        <f t="shared" si="8"/>
        <v>0</v>
      </c>
      <c r="R16" s="1">
        <v>0</v>
      </c>
      <c r="S16" s="1">
        <f t="shared" si="9"/>
        <v>0</v>
      </c>
      <c r="T16" s="1">
        <v>0</v>
      </c>
      <c r="U16" s="1">
        <v>200000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</row>
    <row r="17" spans="1:32" s="6" customFormat="1" ht="35.25" customHeight="1" x14ac:dyDescent="0.25">
      <c r="A17" s="2" t="e">
        <f>ROW()-ROW(#REF!)-32</f>
        <v>#REF!</v>
      </c>
      <c r="B17" s="7" t="e">
        <f t="shared" si="4"/>
        <v>#REF!</v>
      </c>
      <c r="C17" s="25" t="s">
        <v>51</v>
      </c>
      <c r="D17" s="10">
        <f t="shared" si="5"/>
        <v>7200000</v>
      </c>
      <c r="E17" s="1">
        <f t="shared" si="6"/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2">
        <v>2</v>
      </c>
      <c r="M17" s="1">
        <f t="shared" si="7"/>
        <v>7000000</v>
      </c>
      <c r="N17" s="1">
        <v>0</v>
      </c>
      <c r="O17" s="1">
        <v>0</v>
      </c>
      <c r="P17" s="1">
        <v>0</v>
      </c>
      <c r="Q17" s="1">
        <f t="shared" si="8"/>
        <v>0</v>
      </c>
      <c r="R17" s="1">
        <v>0</v>
      </c>
      <c r="S17" s="1">
        <f t="shared" si="9"/>
        <v>0</v>
      </c>
      <c r="T17" s="1">
        <v>0</v>
      </c>
      <c r="U17" s="1">
        <v>200000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</row>
    <row r="18" spans="1:32" s="6" customFormat="1" ht="35.25" customHeight="1" x14ac:dyDescent="0.25">
      <c r="A18" s="2" t="e">
        <f>ROW()-ROW(#REF!)-32</f>
        <v>#REF!</v>
      </c>
      <c r="B18" s="7" t="e">
        <f t="shared" si="4"/>
        <v>#REF!</v>
      </c>
      <c r="C18" s="25" t="s">
        <v>37</v>
      </c>
      <c r="D18" s="10">
        <f t="shared" si="5"/>
        <v>21200000</v>
      </c>
      <c r="E18" s="1">
        <f t="shared" si="6"/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2">
        <v>6</v>
      </c>
      <c r="M18" s="1">
        <f t="shared" si="7"/>
        <v>21000000</v>
      </c>
      <c r="N18" s="1">
        <v>0</v>
      </c>
      <c r="O18" s="1">
        <v>0</v>
      </c>
      <c r="P18" s="1">
        <v>0</v>
      </c>
      <c r="Q18" s="1">
        <f t="shared" si="8"/>
        <v>0</v>
      </c>
      <c r="R18" s="1">
        <v>0</v>
      </c>
      <c r="S18" s="1">
        <f t="shared" si="9"/>
        <v>0</v>
      </c>
      <c r="T18" s="1">
        <v>0</v>
      </c>
      <c r="U18" s="1">
        <v>200000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</row>
    <row r="19" spans="1:32" s="6" customFormat="1" ht="35.25" customHeight="1" x14ac:dyDescent="0.25">
      <c r="A19" s="2" t="e">
        <f>ROW()-ROW(#REF!)-32</f>
        <v>#REF!</v>
      </c>
      <c r="B19" s="7" t="e">
        <f t="shared" si="4"/>
        <v>#REF!</v>
      </c>
      <c r="C19" s="25" t="s">
        <v>38</v>
      </c>
      <c r="D19" s="10">
        <f t="shared" si="5"/>
        <v>7200000</v>
      </c>
      <c r="E19" s="1">
        <f t="shared" si="6"/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2">
        <v>2</v>
      </c>
      <c r="M19" s="1">
        <f t="shared" si="7"/>
        <v>7000000</v>
      </c>
      <c r="N19" s="1">
        <v>0</v>
      </c>
      <c r="O19" s="1">
        <v>0</v>
      </c>
      <c r="P19" s="1">
        <v>0</v>
      </c>
      <c r="Q19" s="1">
        <f t="shared" si="8"/>
        <v>0</v>
      </c>
      <c r="R19" s="1">
        <v>0</v>
      </c>
      <c r="S19" s="1">
        <f t="shared" si="9"/>
        <v>0</v>
      </c>
      <c r="T19" s="1">
        <v>0</v>
      </c>
      <c r="U19" s="1">
        <v>200000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</row>
    <row r="20" spans="1:32" s="6" customFormat="1" ht="35.25" customHeight="1" x14ac:dyDescent="0.25">
      <c r="A20" s="2" t="e">
        <f>ROW()-ROW(#REF!)-32</f>
        <v>#REF!</v>
      </c>
      <c r="B20" s="7" t="e">
        <f t="shared" si="4"/>
        <v>#REF!</v>
      </c>
      <c r="C20" s="25" t="s">
        <v>39</v>
      </c>
      <c r="D20" s="10">
        <f t="shared" si="5"/>
        <v>3700000</v>
      </c>
      <c r="E20" s="1">
        <f t="shared" si="6"/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2">
        <v>1</v>
      </c>
      <c r="M20" s="1">
        <f t="shared" si="7"/>
        <v>3500000</v>
      </c>
      <c r="N20" s="1">
        <v>0</v>
      </c>
      <c r="O20" s="1">
        <v>0</v>
      </c>
      <c r="P20" s="1">
        <v>0</v>
      </c>
      <c r="Q20" s="1">
        <f t="shared" si="8"/>
        <v>0</v>
      </c>
      <c r="R20" s="1">
        <v>0</v>
      </c>
      <c r="S20" s="1">
        <f t="shared" si="9"/>
        <v>0</v>
      </c>
      <c r="T20" s="1">
        <v>0</v>
      </c>
      <c r="U20" s="1">
        <v>200000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</row>
    <row r="21" spans="1:32" s="6" customFormat="1" ht="35.25" customHeight="1" x14ac:dyDescent="0.25">
      <c r="A21" s="2" t="e">
        <f>ROW()-ROW(#REF!)-32</f>
        <v>#REF!</v>
      </c>
      <c r="B21" s="7" t="e">
        <f t="shared" si="4"/>
        <v>#REF!</v>
      </c>
      <c r="C21" s="25" t="s">
        <v>40</v>
      </c>
      <c r="D21" s="10">
        <f t="shared" si="5"/>
        <v>14200000</v>
      </c>
      <c r="E21" s="1">
        <f t="shared" si="6"/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2">
        <v>4</v>
      </c>
      <c r="M21" s="1">
        <f t="shared" si="7"/>
        <v>14000000</v>
      </c>
      <c r="N21" s="1">
        <v>0</v>
      </c>
      <c r="O21" s="1">
        <v>0</v>
      </c>
      <c r="P21" s="1">
        <v>0</v>
      </c>
      <c r="Q21" s="1">
        <f t="shared" si="8"/>
        <v>0</v>
      </c>
      <c r="R21" s="1">
        <v>0</v>
      </c>
      <c r="S21" s="1">
        <f t="shared" si="9"/>
        <v>0</v>
      </c>
      <c r="T21" s="1">
        <v>0</v>
      </c>
      <c r="U21" s="1">
        <v>200000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</row>
    <row r="22" spans="1:32" s="6" customFormat="1" ht="35.25" customHeight="1" x14ac:dyDescent="0.25">
      <c r="A22" s="2" t="e">
        <f>ROW()-ROW(#REF!)-32</f>
        <v>#REF!</v>
      </c>
      <c r="B22" s="7" t="e">
        <f t="shared" si="4"/>
        <v>#REF!</v>
      </c>
      <c r="C22" s="25" t="s">
        <v>41</v>
      </c>
      <c r="D22" s="10">
        <f t="shared" si="5"/>
        <v>14200000</v>
      </c>
      <c r="E22" s="1">
        <f t="shared" si="6"/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2">
        <v>4</v>
      </c>
      <c r="M22" s="1">
        <f t="shared" si="7"/>
        <v>14000000</v>
      </c>
      <c r="N22" s="1">
        <v>0</v>
      </c>
      <c r="O22" s="1">
        <v>0</v>
      </c>
      <c r="P22" s="1">
        <v>0</v>
      </c>
      <c r="Q22" s="1">
        <f t="shared" si="8"/>
        <v>0</v>
      </c>
      <c r="R22" s="1">
        <v>0</v>
      </c>
      <c r="S22" s="1">
        <f t="shared" si="9"/>
        <v>0</v>
      </c>
      <c r="T22" s="1">
        <v>0</v>
      </c>
      <c r="U22" s="1">
        <v>200000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</row>
    <row r="23" spans="1:32" s="6" customFormat="1" ht="35.25" customHeight="1" x14ac:dyDescent="0.25">
      <c r="A23" s="2" t="e">
        <f>ROW()-ROW(#REF!)-32</f>
        <v>#REF!</v>
      </c>
      <c r="B23" s="7" t="e">
        <f t="shared" si="4"/>
        <v>#REF!</v>
      </c>
      <c r="C23" s="25" t="s">
        <v>42</v>
      </c>
      <c r="D23" s="10">
        <f t="shared" si="5"/>
        <v>7200000</v>
      </c>
      <c r="E23" s="1">
        <f t="shared" si="6"/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2">
        <v>2</v>
      </c>
      <c r="M23" s="1">
        <f t="shared" si="7"/>
        <v>7000000</v>
      </c>
      <c r="N23" s="1">
        <v>0</v>
      </c>
      <c r="O23" s="1">
        <v>0</v>
      </c>
      <c r="P23" s="1">
        <v>0</v>
      </c>
      <c r="Q23" s="1">
        <f t="shared" si="8"/>
        <v>0</v>
      </c>
      <c r="R23" s="1">
        <v>0</v>
      </c>
      <c r="S23" s="1">
        <f t="shared" si="9"/>
        <v>0</v>
      </c>
      <c r="T23" s="1">
        <v>0</v>
      </c>
      <c r="U23" s="1">
        <v>200000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</row>
    <row r="24" spans="1:32" s="6" customFormat="1" ht="35.25" customHeight="1" x14ac:dyDescent="0.25">
      <c r="A24" s="2" t="e">
        <f>ROW()-ROW(#REF!)-32</f>
        <v>#REF!</v>
      </c>
      <c r="B24" s="7" t="e">
        <f t="shared" si="4"/>
        <v>#REF!</v>
      </c>
      <c r="C24" s="25" t="s">
        <v>43</v>
      </c>
      <c r="D24" s="10">
        <f t="shared" si="5"/>
        <v>3700000</v>
      </c>
      <c r="E24" s="1">
        <f t="shared" si="6"/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2">
        <v>1</v>
      </c>
      <c r="M24" s="1">
        <f t="shared" si="7"/>
        <v>3500000</v>
      </c>
      <c r="N24" s="1">
        <v>0</v>
      </c>
      <c r="O24" s="1">
        <v>0</v>
      </c>
      <c r="P24" s="1">
        <v>0</v>
      </c>
      <c r="Q24" s="1">
        <f t="shared" si="8"/>
        <v>0</v>
      </c>
      <c r="R24" s="1">
        <v>0</v>
      </c>
      <c r="S24" s="1">
        <f t="shared" si="9"/>
        <v>0</v>
      </c>
      <c r="T24" s="1">
        <v>0</v>
      </c>
      <c r="U24" s="1">
        <v>200000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</row>
    <row r="25" spans="1:32" s="6" customFormat="1" ht="35.25" customHeight="1" x14ac:dyDescent="0.25">
      <c r="A25" s="2" t="e">
        <f>ROW()-ROW(#REF!)-32</f>
        <v>#REF!</v>
      </c>
      <c r="B25" s="7" t="e">
        <f t="shared" si="4"/>
        <v>#REF!</v>
      </c>
      <c r="C25" s="25" t="s">
        <v>44</v>
      </c>
      <c r="D25" s="10">
        <f t="shared" si="5"/>
        <v>7200000</v>
      </c>
      <c r="E25" s="1">
        <f t="shared" si="6"/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2">
        <v>2</v>
      </c>
      <c r="M25" s="1">
        <f t="shared" si="7"/>
        <v>7000000</v>
      </c>
      <c r="N25" s="1">
        <v>0</v>
      </c>
      <c r="O25" s="1">
        <v>0</v>
      </c>
      <c r="P25" s="1">
        <v>0</v>
      </c>
      <c r="Q25" s="1">
        <f t="shared" si="8"/>
        <v>0</v>
      </c>
      <c r="R25" s="1">
        <v>0</v>
      </c>
      <c r="S25" s="1">
        <f t="shared" si="9"/>
        <v>0</v>
      </c>
      <c r="T25" s="1">
        <v>0</v>
      </c>
      <c r="U25" s="1">
        <v>200000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</row>
    <row r="26" spans="1:32" s="6" customFormat="1" ht="35.25" customHeight="1" x14ac:dyDescent="0.25">
      <c r="A26" s="2" t="e">
        <f>ROW()-ROW(#REF!)-32</f>
        <v>#REF!</v>
      </c>
      <c r="B26" s="7" t="e">
        <f t="shared" si="4"/>
        <v>#REF!</v>
      </c>
      <c r="C26" s="25" t="s">
        <v>45</v>
      </c>
      <c r="D26" s="10">
        <f t="shared" si="5"/>
        <v>7200000</v>
      </c>
      <c r="E26" s="1">
        <f t="shared" si="6"/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2">
        <v>2</v>
      </c>
      <c r="M26" s="1">
        <f t="shared" si="7"/>
        <v>7000000</v>
      </c>
      <c r="N26" s="1">
        <v>0</v>
      </c>
      <c r="O26" s="1">
        <v>0</v>
      </c>
      <c r="P26" s="1">
        <v>0</v>
      </c>
      <c r="Q26" s="1">
        <f t="shared" si="8"/>
        <v>0</v>
      </c>
      <c r="R26" s="1">
        <v>0</v>
      </c>
      <c r="S26" s="1">
        <f t="shared" si="9"/>
        <v>0</v>
      </c>
      <c r="T26" s="1">
        <v>0</v>
      </c>
      <c r="U26" s="1">
        <v>200000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</row>
    <row r="27" spans="1:32" s="6" customFormat="1" ht="35.25" customHeight="1" x14ac:dyDescent="0.25">
      <c r="A27" s="2" t="e">
        <f>ROW()-ROW(#REF!)-32</f>
        <v>#REF!</v>
      </c>
      <c r="B27" s="7" t="e">
        <f t="shared" si="4"/>
        <v>#REF!</v>
      </c>
      <c r="C27" s="25" t="s">
        <v>46</v>
      </c>
      <c r="D27" s="10">
        <f t="shared" si="5"/>
        <v>7200000</v>
      </c>
      <c r="E27" s="1">
        <f t="shared" si="6"/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2">
        <v>2</v>
      </c>
      <c r="M27" s="1">
        <f t="shared" si="7"/>
        <v>7000000</v>
      </c>
      <c r="N27" s="1">
        <v>0</v>
      </c>
      <c r="O27" s="1">
        <v>0</v>
      </c>
      <c r="P27" s="1">
        <v>0</v>
      </c>
      <c r="Q27" s="1">
        <f t="shared" si="8"/>
        <v>0</v>
      </c>
      <c r="R27" s="1">
        <v>0</v>
      </c>
      <c r="S27" s="1">
        <f t="shared" si="9"/>
        <v>0</v>
      </c>
      <c r="T27" s="1">
        <v>0</v>
      </c>
      <c r="U27" s="1">
        <v>200000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</row>
    <row r="28" spans="1:32" s="6" customFormat="1" ht="35.25" customHeight="1" x14ac:dyDescent="0.25">
      <c r="A28" s="2" t="e">
        <f>ROW()-ROW(#REF!)-32</f>
        <v>#REF!</v>
      </c>
      <c r="B28" s="7" t="e">
        <f t="shared" si="4"/>
        <v>#REF!</v>
      </c>
      <c r="C28" s="25" t="s">
        <v>47</v>
      </c>
      <c r="D28" s="10">
        <f t="shared" si="5"/>
        <v>7200000</v>
      </c>
      <c r="E28" s="1">
        <f t="shared" si="6"/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2">
        <v>2</v>
      </c>
      <c r="M28" s="1">
        <f t="shared" si="7"/>
        <v>7000000</v>
      </c>
      <c r="N28" s="1">
        <v>0</v>
      </c>
      <c r="O28" s="1">
        <v>0</v>
      </c>
      <c r="P28" s="1">
        <v>0</v>
      </c>
      <c r="Q28" s="1">
        <f t="shared" si="8"/>
        <v>0</v>
      </c>
      <c r="R28" s="1">
        <v>0</v>
      </c>
      <c r="S28" s="1">
        <f t="shared" si="9"/>
        <v>0</v>
      </c>
      <c r="T28" s="1">
        <v>0</v>
      </c>
      <c r="U28" s="1">
        <v>200000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</row>
    <row r="29" spans="1:32" s="6" customFormat="1" ht="36" customHeight="1" x14ac:dyDescent="0.25">
      <c r="A29" s="2" t="e">
        <f>ROW()-ROW(#REF!)-32</f>
        <v>#REF!</v>
      </c>
      <c r="B29" s="7" t="e">
        <f t="shared" ref="B29" si="10">A29</f>
        <v>#REF!</v>
      </c>
      <c r="C29" s="25" t="s">
        <v>62</v>
      </c>
      <c r="D29" s="4">
        <f t="shared" ref="D29" si="11">E29+M29+O29+Q29+S29+T29+U29+V29+W29+X29+Z29+AA29+AB29+AC29+AD29+AE29</f>
        <v>7200000</v>
      </c>
      <c r="E29" s="1">
        <f t="shared" ref="E29" si="12">SUM(F29:K29)</f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2">
        <v>2</v>
      </c>
      <c r="M29" s="1">
        <f t="shared" si="7"/>
        <v>7000000</v>
      </c>
      <c r="N29" s="1">
        <v>0</v>
      </c>
      <c r="O29" s="1">
        <v>0</v>
      </c>
      <c r="P29" s="1">
        <v>0</v>
      </c>
      <c r="Q29" s="1">
        <f t="shared" ref="Q29" si="13">P29*1400</f>
        <v>0</v>
      </c>
      <c r="R29" s="1">
        <v>0</v>
      </c>
      <c r="S29" s="1">
        <f t="shared" ref="S29" si="14">R29*3751</f>
        <v>0</v>
      </c>
      <c r="T29" s="1">
        <v>0</v>
      </c>
      <c r="U29" s="1">
        <v>200000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5"/>
    </row>
    <row r="30" spans="1:32" s="6" customFormat="1" ht="35.25" customHeight="1" x14ac:dyDescent="0.25">
      <c r="A30" s="2" t="e">
        <f>ROW()-ROW(#REF!)-32</f>
        <v>#REF!</v>
      </c>
      <c r="B30" s="7" t="e">
        <f>A30</f>
        <v>#REF!</v>
      </c>
      <c r="C30" s="25" t="s">
        <v>36</v>
      </c>
      <c r="D30" s="10">
        <f>E30+M30+O30+Q30+S30+T30+U30+V30+W30+X30+Z30+AA30+AB30+AC30+AD30+AE30</f>
        <v>7200000</v>
      </c>
      <c r="E30" s="1">
        <f>SUM(F30:K30)</f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2">
        <v>2</v>
      </c>
      <c r="M30" s="1">
        <f t="shared" si="7"/>
        <v>7000000</v>
      </c>
      <c r="N30" s="1">
        <v>0</v>
      </c>
      <c r="O30" s="1">
        <v>0</v>
      </c>
      <c r="P30" s="1">
        <v>0</v>
      </c>
      <c r="Q30" s="1">
        <f>1400*P30</f>
        <v>0</v>
      </c>
      <c r="R30" s="1">
        <v>0</v>
      </c>
      <c r="S30" s="1">
        <f>R30*3751</f>
        <v>0</v>
      </c>
      <c r="T30" s="1">
        <v>0</v>
      </c>
      <c r="U30" s="1">
        <v>200000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</row>
    <row r="31" spans="1:32" s="6" customFormat="1" ht="35.25" customHeight="1" x14ac:dyDescent="0.25">
      <c r="A31" s="2" t="e">
        <f>ROW()-ROW(#REF!)-32</f>
        <v>#REF!</v>
      </c>
      <c r="B31" s="7" t="e">
        <f>A31</f>
        <v>#REF!</v>
      </c>
      <c r="C31" s="25" t="s">
        <v>55</v>
      </c>
      <c r="D31" s="10">
        <f>E31+M31+O31+Q31+S31+T31+U31+V31+W31+X31+Z31+AA31+AB31+AC31+AD31+AE31</f>
        <v>7200000</v>
      </c>
      <c r="E31" s="1">
        <f>SUM(F31:K31)</f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2">
        <v>2</v>
      </c>
      <c r="M31" s="1">
        <f t="shared" si="7"/>
        <v>7000000</v>
      </c>
      <c r="N31" s="1">
        <v>0</v>
      </c>
      <c r="O31" s="1">
        <v>0</v>
      </c>
      <c r="P31" s="1">
        <v>0</v>
      </c>
      <c r="Q31" s="1">
        <f>1400*P31</f>
        <v>0</v>
      </c>
      <c r="R31" s="1">
        <v>0</v>
      </c>
      <c r="S31" s="1">
        <f>R31*3751</f>
        <v>0</v>
      </c>
      <c r="T31" s="1">
        <v>0</v>
      </c>
      <c r="U31" s="1">
        <v>200000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</row>
    <row r="32" spans="1:32" s="6" customFormat="1" ht="35.25" customHeight="1" x14ac:dyDescent="0.25">
      <c r="A32" s="2" t="e">
        <f>ROW()-ROW(#REF!)-32</f>
        <v>#REF!</v>
      </c>
      <c r="B32" s="7" t="e">
        <f>A32</f>
        <v>#REF!</v>
      </c>
      <c r="C32" s="25" t="s">
        <v>52</v>
      </c>
      <c r="D32" s="10">
        <f>E32+M32+O32+Q32+S32+T32+U32+V32+W32+X32+Z32+AA32+AB32+AC32+AD32+AE32</f>
        <v>7200000</v>
      </c>
      <c r="E32" s="1">
        <f>SUM(F32:K32)</f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2">
        <v>2</v>
      </c>
      <c r="M32" s="1">
        <f t="shared" si="7"/>
        <v>7000000</v>
      </c>
      <c r="N32" s="1">
        <v>0</v>
      </c>
      <c r="O32" s="1">
        <v>0</v>
      </c>
      <c r="P32" s="1">
        <v>0</v>
      </c>
      <c r="Q32" s="1">
        <f>1400*P32</f>
        <v>0</v>
      </c>
      <c r="R32" s="1">
        <v>0</v>
      </c>
      <c r="S32" s="1">
        <f>R32*3751</f>
        <v>0</v>
      </c>
      <c r="T32" s="1">
        <v>0</v>
      </c>
      <c r="U32" s="1">
        <v>200000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</row>
    <row r="33" spans="1:32" s="6" customFormat="1" ht="36" customHeight="1" x14ac:dyDescent="0.25">
      <c r="A33" s="2" t="e">
        <f>ROW()-ROW(#REF!)-32</f>
        <v>#REF!</v>
      </c>
      <c r="B33" s="7" t="e">
        <f>A33</f>
        <v>#REF!</v>
      </c>
      <c r="C33" s="25" t="s">
        <v>56</v>
      </c>
      <c r="D33" s="4">
        <f>E33+M33+O33+Q33+S33+T33+U33+V33+W33+X33+Z33+AA33+AB33+AC33+AD33+AE33</f>
        <v>7200000</v>
      </c>
      <c r="E33" s="1">
        <f>SUM(F33:K33)</f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2">
        <v>2</v>
      </c>
      <c r="M33" s="1">
        <f t="shared" si="7"/>
        <v>7000000</v>
      </c>
      <c r="N33" s="1">
        <v>0</v>
      </c>
      <c r="O33" s="1">
        <v>0</v>
      </c>
      <c r="P33" s="1">
        <v>0</v>
      </c>
      <c r="Q33" s="1">
        <f>P33*1400</f>
        <v>0</v>
      </c>
      <c r="R33" s="1">
        <v>0</v>
      </c>
      <c r="S33" s="1">
        <f>R33*3751</f>
        <v>0</v>
      </c>
      <c r="T33" s="1">
        <v>0</v>
      </c>
      <c r="U33" s="1">
        <v>200000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5"/>
    </row>
    <row r="34" spans="1:32" s="6" customFormat="1" ht="36" customHeight="1" x14ac:dyDescent="0.25">
      <c r="A34" s="2" t="e">
        <f>ROW()-ROW(#REF!)-32</f>
        <v>#REF!</v>
      </c>
      <c r="B34" s="7" t="e">
        <f t="shared" ref="B34:B37" si="15">A34</f>
        <v>#REF!</v>
      </c>
      <c r="C34" s="25" t="s">
        <v>63</v>
      </c>
      <c r="D34" s="4">
        <f t="shared" ref="D34:D37" si="16">E34+M34+O34+Q34+S34+T34+U34+V34+W34+X34+Z34+AA34+AB34+AC34+AD34+AE34</f>
        <v>14200000</v>
      </c>
      <c r="E34" s="1">
        <f t="shared" ref="E34:E37" si="17">SUM(F34:K34)</f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2">
        <v>4</v>
      </c>
      <c r="M34" s="1">
        <f t="shared" si="7"/>
        <v>14000000</v>
      </c>
      <c r="N34" s="1">
        <v>0</v>
      </c>
      <c r="O34" s="1">
        <v>0</v>
      </c>
      <c r="P34" s="1">
        <v>0</v>
      </c>
      <c r="Q34" s="1">
        <f t="shared" ref="Q34:Q37" si="18">P34*1400</f>
        <v>0</v>
      </c>
      <c r="R34" s="1">
        <v>0</v>
      </c>
      <c r="S34" s="1">
        <f t="shared" ref="S34:S37" si="19">R34*3751</f>
        <v>0</v>
      </c>
      <c r="T34" s="1">
        <v>0</v>
      </c>
      <c r="U34" s="1">
        <v>200000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5"/>
    </row>
    <row r="35" spans="1:32" s="6" customFormat="1" ht="35.25" customHeight="1" x14ac:dyDescent="0.25">
      <c r="A35" s="2" t="e">
        <f>ROW()-ROW(#REF!)-32</f>
        <v>#REF!</v>
      </c>
      <c r="B35" s="7" t="e">
        <f>A35</f>
        <v>#REF!</v>
      </c>
      <c r="C35" s="25" t="s">
        <v>53</v>
      </c>
      <c r="D35" s="10">
        <f>E35+M35+O35+Q35+S35+T35+U35+V35+W35+X35+Z35+AA35+AB35+AC35+AD35+AE35</f>
        <v>3700000</v>
      </c>
      <c r="E35" s="1">
        <f>SUM(F35:K35)</f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2">
        <v>1</v>
      </c>
      <c r="M35" s="1">
        <f t="shared" si="7"/>
        <v>3500000</v>
      </c>
      <c r="N35" s="1">
        <v>0</v>
      </c>
      <c r="O35" s="1">
        <v>0</v>
      </c>
      <c r="P35" s="1">
        <v>0</v>
      </c>
      <c r="Q35" s="1">
        <f>1400*P35</f>
        <v>0</v>
      </c>
      <c r="R35" s="1">
        <v>0</v>
      </c>
      <c r="S35" s="1">
        <f>R35*3751</f>
        <v>0</v>
      </c>
      <c r="T35" s="1">
        <v>0</v>
      </c>
      <c r="U35" s="1">
        <v>200000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</row>
    <row r="36" spans="1:32" s="6" customFormat="1" ht="35.25" customHeight="1" x14ac:dyDescent="0.25">
      <c r="A36" s="2" t="e">
        <f>ROW()-ROW(#REF!)-32</f>
        <v>#REF!</v>
      </c>
      <c r="B36" s="7" t="e">
        <f>A36</f>
        <v>#REF!</v>
      </c>
      <c r="C36" s="25" t="s">
        <v>54</v>
      </c>
      <c r="D36" s="10">
        <f>E36+M36+O36+Q36+S36+T36+U36+V36+W36+X36+Z36+AA36+AB36+AC36+AD36+AE36</f>
        <v>3700000</v>
      </c>
      <c r="E36" s="1">
        <f>SUM(F36:K36)</f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2">
        <v>1</v>
      </c>
      <c r="M36" s="1">
        <f t="shared" si="7"/>
        <v>3500000</v>
      </c>
      <c r="N36" s="1">
        <v>0</v>
      </c>
      <c r="O36" s="1">
        <v>0</v>
      </c>
      <c r="P36" s="1">
        <v>0</v>
      </c>
      <c r="Q36" s="1">
        <f>1400*P36</f>
        <v>0</v>
      </c>
      <c r="R36" s="1">
        <v>0</v>
      </c>
      <c r="S36" s="1">
        <f>R36*3751</f>
        <v>0</v>
      </c>
      <c r="T36" s="1">
        <v>0</v>
      </c>
      <c r="U36" s="1">
        <v>200000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</row>
    <row r="37" spans="1:32" s="6" customFormat="1" ht="36" customHeight="1" x14ac:dyDescent="0.25">
      <c r="A37" s="2" t="e">
        <f>ROW()-ROW(#REF!)-32</f>
        <v>#REF!</v>
      </c>
      <c r="B37" s="7" t="e">
        <f t="shared" si="15"/>
        <v>#REF!</v>
      </c>
      <c r="C37" s="25" t="s">
        <v>64</v>
      </c>
      <c r="D37" s="4">
        <f t="shared" si="16"/>
        <v>10700000</v>
      </c>
      <c r="E37" s="1">
        <f t="shared" si="17"/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2">
        <v>3</v>
      </c>
      <c r="M37" s="1">
        <f t="shared" si="7"/>
        <v>10500000</v>
      </c>
      <c r="N37" s="1">
        <v>0</v>
      </c>
      <c r="O37" s="1">
        <v>0</v>
      </c>
      <c r="P37" s="1">
        <v>0</v>
      </c>
      <c r="Q37" s="1">
        <f t="shared" si="18"/>
        <v>0</v>
      </c>
      <c r="R37" s="1">
        <v>0</v>
      </c>
      <c r="S37" s="1">
        <f t="shared" si="19"/>
        <v>0</v>
      </c>
      <c r="T37" s="1">
        <v>0</v>
      </c>
      <c r="U37" s="1">
        <v>200000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5"/>
    </row>
    <row r="38" spans="1:32" s="6" customFormat="1" ht="36" customHeight="1" x14ac:dyDescent="0.25">
      <c r="A38" s="2" t="e">
        <f>ROW()-ROW(#REF!)-32</f>
        <v>#REF!</v>
      </c>
      <c r="B38" s="7" t="e">
        <f>A38</f>
        <v>#REF!</v>
      </c>
      <c r="C38" s="25" t="s">
        <v>65</v>
      </c>
      <c r="D38" s="4">
        <f>E38+M38+O38+Q38+S38+T38+U38+V38+W38+X38+Z38+AA38+AB38+AC38+AD38+AE38</f>
        <v>7200000</v>
      </c>
      <c r="E38" s="1">
        <f>SUM(F38:K38)</f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2">
        <v>2</v>
      </c>
      <c r="M38" s="1">
        <f t="shared" si="7"/>
        <v>7000000</v>
      </c>
      <c r="N38" s="1">
        <v>0</v>
      </c>
      <c r="O38" s="1">
        <v>0</v>
      </c>
      <c r="P38" s="1">
        <v>0</v>
      </c>
      <c r="Q38" s="1">
        <f>P38*1400</f>
        <v>0</v>
      </c>
      <c r="R38" s="1">
        <v>0</v>
      </c>
      <c r="S38" s="1">
        <f>R38*3751</f>
        <v>0</v>
      </c>
      <c r="T38" s="1">
        <v>0</v>
      </c>
      <c r="U38" s="1">
        <v>200000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5"/>
    </row>
    <row r="39" spans="1:32" s="6" customFormat="1" ht="36" customHeight="1" x14ac:dyDescent="0.25">
      <c r="A39" s="2" t="e">
        <f>ROW()-ROW(#REF!)-32</f>
        <v>#REF!</v>
      </c>
      <c r="B39" s="7" t="e">
        <f>A39</f>
        <v>#REF!</v>
      </c>
      <c r="C39" s="25" t="s">
        <v>66</v>
      </c>
      <c r="D39" s="4">
        <f>E39+M39+O39+Q39+S39+T39+U39+V39+W39+X39+Z39+AA39+AB39+AC39+AD39+AE39</f>
        <v>7200000</v>
      </c>
      <c r="E39" s="1">
        <f>SUM(F39:K39)</f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2">
        <v>2</v>
      </c>
      <c r="M39" s="1">
        <f t="shared" si="7"/>
        <v>7000000</v>
      </c>
      <c r="N39" s="1">
        <v>0</v>
      </c>
      <c r="O39" s="1">
        <v>0</v>
      </c>
      <c r="P39" s="1">
        <v>0</v>
      </c>
      <c r="Q39" s="1">
        <f>P39*1400</f>
        <v>0</v>
      </c>
      <c r="R39" s="1">
        <v>0</v>
      </c>
      <c r="S39" s="1">
        <f>R39*3751</f>
        <v>0</v>
      </c>
      <c r="T39" s="1">
        <v>0</v>
      </c>
      <c r="U39" s="1">
        <v>200000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5"/>
    </row>
    <row r="40" spans="1:32" s="6" customFormat="1" ht="40.15" customHeight="1" x14ac:dyDescent="0.25">
      <c r="A40" s="3"/>
      <c r="B40" s="51" t="s">
        <v>34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3"/>
    </row>
    <row r="41" spans="1:32" s="6" customFormat="1" ht="54.95" customHeight="1" x14ac:dyDescent="0.25">
      <c r="A41" s="3"/>
      <c r="B41" s="31" t="s">
        <v>35</v>
      </c>
      <c r="C41" s="32"/>
      <c r="D41" s="4">
        <f>SUM(D42:D72)</f>
        <v>283493200</v>
      </c>
      <c r="E41" s="4">
        <f t="shared" ref="E41:AE41" si="20">SUM(E42:E72)</f>
        <v>0</v>
      </c>
      <c r="F41" s="4">
        <f t="shared" si="20"/>
        <v>0</v>
      </c>
      <c r="G41" s="4">
        <f t="shared" si="20"/>
        <v>0</v>
      </c>
      <c r="H41" s="4">
        <f t="shared" si="20"/>
        <v>0</v>
      </c>
      <c r="I41" s="4">
        <f t="shared" si="20"/>
        <v>0</v>
      </c>
      <c r="J41" s="4">
        <f t="shared" si="20"/>
        <v>0</v>
      </c>
      <c r="K41" s="4">
        <f t="shared" si="20"/>
        <v>0</v>
      </c>
      <c r="L41" s="24">
        <f t="shared" si="20"/>
        <v>74</v>
      </c>
      <c r="M41" s="4">
        <f t="shared" si="20"/>
        <v>259000000</v>
      </c>
      <c r="N41" s="4">
        <f t="shared" si="20"/>
        <v>3650</v>
      </c>
      <c r="O41" s="4">
        <f t="shared" si="20"/>
        <v>18133200</v>
      </c>
      <c r="P41" s="4">
        <f t="shared" si="20"/>
        <v>400</v>
      </c>
      <c r="Q41" s="4">
        <f t="shared" si="20"/>
        <v>560000</v>
      </c>
      <c r="R41" s="4">
        <f t="shared" si="20"/>
        <v>0</v>
      </c>
      <c r="S41" s="4">
        <f t="shared" si="20"/>
        <v>0</v>
      </c>
      <c r="T41" s="4">
        <f t="shared" si="20"/>
        <v>0</v>
      </c>
      <c r="U41" s="4">
        <f t="shared" si="20"/>
        <v>5800000</v>
      </c>
      <c r="V41" s="4">
        <f t="shared" si="20"/>
        <v>0</v>
      </c>
      <c r="W41" s="4">
        <f t="shared" si="20"/>
        <v>0</v>
      </c>
      <c r="X41" s="4">
        <f t="shared" si="20"/>
        <v>0</v>
      </c>
      <c r="Y41" s="4">
        <f t="shared" si="20"/>
        <v>0</v>
      </c>
      <c r="Z41" s="4">
        <f t="shared" si="20"/>
        <v>0</v>
      </c>
      <c r="AA41" s="4">
        <f t="shared" si="20"/>
        <v>0</v>
      </c>
      <c r="AB41" s="4">
        <f t="shared" si="20"/>
        <v>0</v>
      </c>
      <c r="AC41" s="4">
        <f t="shared" si="20"/>
        <v>0</v>
      </c>
      <c r="AD41" s="4">
        <f t="shared" si="20"/>
        <v>0</v>
      </c>
      <c r="AE41" s="4">
        <f t="shared" si="20"/>
        <v>0</v>
      </c>
    </row>
    <row r="42" spans="1:32" s="6" customFormat="1" ht="36" customHeight="1" x14ac:dyDescent="0.25">
      <c r="A42" s="2" t="e">
        <f>ROW()-ROW(#REF!)-59</f>
        <v>#REF!</v>
      </c>
      <c r="B42" s="3" t="e">
        <f t="shared" ref="B42" si="21">A42</f>
        <v>#REF!</v>
      </c>
      <c r="C42" s="25" t="s">
        <v>95</v>
      </c>
      <c r="D42" s="4">
        <f>E42+M42+O42+Q42+S42+T42+U42+V42+W42+X42+Z42+AA42+AB42+AC42+AD42+AE42</f>
        <v>9172720</v>
      </c>
      <c r="E42" s="1">
        <f>SUM(F42:K42)</f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2">
        <v>0</v>
      </c>
      <c r="M42" s="1">
        <v>0</v>
      </c>
      <c r="N42" s="1">
        <v>1790</v>
      </c>
      <c r="O42" s="1">
        <f>N42*4968</f>
        <v>8892720</v>
      </c>
      <c r="P42" s="1">
        <v>200</v>
      </c>
      <c r="Q42" s="1">
        <f>P42*1400</f>
        <v>280000</v>
      </c>
      <c r="R42" s="1">
        <v>0</v>
      </c>
      <c r="S42" s="1">
        <f>R42*3751</f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5"/>
    </row>
    <row r="43" spans="1:32" s="6" customFormat="1" ht="36" customHeight="1" x14ac:dyDescent="0.25">
      <c r="A43" s="2" t="e">
        <f>ROW()-ROW(#REF!)-59</f>
        <v>#REF!</v>
      </c>
      <c r="B43" s="3" t="e">
        <f t="shared" ref="B43:B51" si="22">A43</f>
        <v>#REF!</v>
      </c>
      <c r="C43" s="25" t="s">
        <v>94</v>
      </c>
      <c r="D43" s="4">
        <f>E43+M43+O43+Q43+S43+T43+U43+V43+W43+X43+Z43+AA43+AB43+AC43+AD43+AE43</f>
        <v>9520480</v>
      </c>
      <c r="E43" s="1">
        <f>SUM(F43:K43)</f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2">
        <v>0</v>
      </c>
      <c r="M43" s="1">
        <v>0</v>
      </c>
      <c r="N43" s="1">
        <v>1860</v>
      </c>
      <c r="O43" s="1">
        <f>N43*4968</f>
        <v>9240480</v>
      </c>
      <c r="P43" s="1">
        <v>200</v>
      </c>
      <c r="Q43" s="1">
        <f>P43*1400</f>
        <v>280000</v>
      </c>
      <c r="R43" s="1">
        <v>0</v>
      </c>
      <c r="S43" s="1">
        <f>R43*3751</f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5"/>
    </row>
    <row r="44" spans="1:32" s="6" customFormat="1" ht="36" customHeight="1" x14ac:dyDescent="0.25">
      <c r="A44" s="2" t="e">
        <f>ROW()-ROW(#REF!)-59</f>
        <v>#REF!</v>
      </c>
      <c r="B44" s="7" t="e">
        <f t="shared" si="22"/>
        <v>#REF!</v>
      </c>
      <c r="C44" s="25" t="s">
        <v>72</v>
      </c>
      <c r="D44" s="4">
        <f t="shared" ref="D44:D51" si="23">E44+M44+O44+Q44+S44+T44+U44+V44+W44+X44+Z44+AA44+AB44+AC44+AD44+AE44</f>
        <v>7200000</v>
      </c>
      <c r="E44" s="1">
        <f t="shared" ref="E44:E51" si="24">SUM(F44:K44)</f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2">
        <v>2</v>
      </c>
      <c r="M44" s="1">
        <f t="shared" ref="M44:M72" si="25">L44*3500000</f>
        <v>7000000</v>
      </c>
      <c r="N44" s="1">
        <v>0</v>
      </c>
      <c r="O44" s="1">
        <v>0</v>
      </c>
      <c r="P44" s="1">
        <v>0</v>
      </c>
      <c r="Q44" s="1">
        <f t="shared" ref="Q44:Q51" si="26">P44*1400</f>
        <v>0</v>
      </c>
      <c r="R44" s="1">
        <v>0</v>
      </c>
      <c r="S44" s="1">
        <f t="shared" ref="S44:S51" si="27">R44*3751</f>
        <v>0</v>
      </c>
      <c r="T44" s="1">
        <v>0</v>
      </c>
      <c r="U44" s="1">
        <v>200000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5"/>
    </row>
    <row r="45" spans="1:32" s="6" customFormat="1" ht="36" customHeight="1" x14ac:dyDescent="0.25">
      <c r="A45" s="2" t="e">
        <f>ROW()-ROW(#REF!)-59</f>
        <v>#REF!</v>
      </c>
      <c r="B45" s="7" t="e">
        <f t="shared" ref="B45:B50" si="28">A45</f>
        <v>#REF!</v>
      </c>
      <c r="C45" s="25" t="s">
        <v>76</v>
      </c>
      <c r="D45" s="4">
        <f t="shared" ref="D45:D50" si="29">E45+M45+O45+Q45+S45+T45+U45+V45+W45+X45+Z45+AA45+AB45+AC45+AD45+AE45</f>
        <v>7200000</v>
      </c>
      <c r="E45" s="1">
        <f t="shared" ref="E45:E50" si="30">SUM(F45:K45)</f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2">
        <v>2</v>
      </c>
      <c r="M45" s="1">
        <f t="shared" si="25"/>
        <v>7000000</v>
      </c>
      <c r="N45" s="1">
        <v>0</v>
      </c>
      <c r="O45" s="1">
        <v>0</v>
      </c>
      <c r="P45" s="1">
        <v>0</v>
      </c>
      <c r="Q45" s="1">
        <f t="shared" ref="Q45:Q50" si="31">P45*1400</f>
        <v>0</v>
      </c>
      <c r="R45" s="1">
        <v>0</v>
      </c>
      <c r="S45" s="1">
        <f t="shared" ref="S45:S50" si="32">R45*3751</f>
        <v>0</v>
      </c>
      <c r="T45" s="1">
        <v>0</v>
      </c>
      <c r="U45" s="1">
        <v>200000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5"/>
    </row>
    <row r="46" spans="1:32" s="6" customFormat="1" ht="36" customHeight="1" x14ac:dyDescent="0.25">
      <c r="A46" s="2" t="e">
        <f>ROW()-ROW(#REF!)-59</f>
        <v>#REF!</v>
      </c>
      <c r="B46" s="7" t="e">
        <f t="shared" ref="B46" si="33">A46</f>
        <v>#REF!</v>
      </c>
      <c r="C46" s="25" t="s">
        <v>77</v>
      </c>
      <c r="D46" s="4">
        <f t="shared" ref="D46" si="34">E46+M46+O46+Q46+S46+T46+U46+V46+W46+X46+Z46+AA46+AB46+AC46+AD46+AE46</f>
        <v>14200000</v>
      </c>
      <c r="E46" s="1">
        <f t="shared" ref="E46" si="35">SUM(F46:K46)</f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2">
        <v>4</v>
      </c>
      <c r="M46" s="1">
        <f t="shared" si="25"/>
        <v>14000000</v>
      </c>
      <c r="N46" s="1">
        <v>0</v>
      </c>
      <c r="O46" s="1">
        <v>0</v>
      </c>
      <c r="P46" s="1">
        <v>0</v>
      </c>
      <c r="Q46" s="1">
        <f t="shared" ref="Q46" si="36">P46*1400</f>
        <v>0</v>
      </c>
      <c r="R46" s="1">
        <v>0</v>
      </c>
      <c r="S46" s="1">
        <f t="shared" ref="S46" si="37">R46*3751</f>
        <v>0</v>
      </c>
      <c r="T46" s="1">
        <v>0</v>
      </c>
      <c r="U46" s="1">
        <v>200000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5"/>
    </row>
    <row r="47" spans="1:32" s="6" customFormat="1" ht="36" customHeight="1" x14ac:dyDescent="0.25">
      <c r="A47" s="2" t="e">
        <f>ROW()-ROW(#REF!)-59</f>
        <v>#REF!</v>
      </c>
      <c r="B47" s="7" t="e">
        <f t="shared" si="28"/>
        <v>#REF!</v>
      </c>
      <c r="C47" s="25" t="s">
        <v>78</v>
      </c>
      <c r="D47" s="4">
        <f t="shared" si="29"/>
        <v>21200000</v>
      </c>
      <c r="E47" s="1">
        <f t="shared" si="30"/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2">
        <v>6</v>
      </c>
      <c r="M47" s="1">
        <f t="shared" si="25"/>
        <v>21000000</v>
      </c>
      <c r="N47" s="1">
        <v>0</v>
      </c>
      <c r="O47" s="1">
        <v>0</v>
      </c>
      <c r="P47" s="1">
        <v>0</v>
      </c>
      <c r="Q47" s="1">
        <f t="shared" si="31"/>
        <v>0</v>
      </c>
      <c r="R47" s="1">
        <v>0</v>
      </c>
      <c r="S47" s="1">
        <f t="shared" si="32"/>
        <v>0</v>
      </c>
      <c r="T47" s="1">
        <v>0</v>
      </c>
      <c r="U47" s="1">
        <v>200000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5"/>
    </row>
    <row r="48" spans="1:32" s="6" customFormat="1" ht="36" customHeight="1" x14ac:dyDescent="0.25">
      <c r="A48" s="2" t="e">
        <f>ROW()-ROW(#REF!)-59</f>
        <v>#REF!</v>
      </c>
      <c r="B48" s="7" t="e">
        <f t="shared" ref="B48" si="38">A48</f>
        <v>#REF!</v>
      </c>
      <c r="C48" s="25" t="s">
        <v>79</v>
      </c>
      <c r="D48" s="4">
        <f t="shared" ref="D48" si="39">E48+M48+O48+Q48+S48+T48+U48+V48+W48+X48+Z48+AA48+AB48+AC48+AD48+AE48</f>
        <v>14200000</v>
      </c>
      <c r="E48" s="1">
        <f t="shared" ref="E48" si="40">SUM(F48:K48)</f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2">
        <v>4</v>
      </c>
      <c r="M48" s="1">
        <f t="shared" si="25"/>
        <v>14000000</v>
      </c>
      <c r="N48" s="1">
        <v>0</v>
      </c>
      <c r="O48" s="1">
        <v>0</v>
      </c>
      <c r="P48" s="1">
        <v>0</v>
      </c>
      <c r="Q48" s="1">
        <f t="shared" ref="Q48" si="41">P48*1400</f>
        <v>0</v>
      </c>
      <c r="R48" s="1">
        <v>0</v>
      </c>
      <c r="S48" s="1">
        <f t="shared" ref="S48" si="42">R48*3751</f>
        <v>0</v>
      </c>
      <c r="T48" s="1">
        <v>0</v>
      </c>
      <c r="U48" s="1">
        <v>200000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5"/>
    </row>
    <row r="49" spans="1:32" s="6" customFormat="1" ht="36" customHeight="1" x14ac:dyDescent="0.25">
      <c r="A49" s="2" t="e">
        <f>ROW()-ROW(#REF!)-59</f>
        <v>#REF!</v>
      </c>
      <c r="B49" s="7" t="e">
        <f t="shared" si="28"/>
        <v>#REF!</v>
      </c>
      <c r="C49" s="25" t="s">
        <v>80</v>
      </c>
      <c r="D49" s="4">
        <f t="shared" si="29"/>
        <v>14200000</v>
      </c>
      <c r="E49" s="1">
        <f t="shared" si="30"/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2">
        <v>4</v>
      </c>
      <c r="M49" s="1">
        <f t="shared" si="25"/>
        <v>14000000</v>
      </c>
      <c r="N49" s="1">
        <v>0</v>
      </c>
      <c r="O49" s="1">
        <v>0</v>
      </c>
      <c r="P49" s="1">
        <v>0</v>
      </c>
      <c r="Q49" s="1">
        <f t="shared" si="31"/>
        <v>0</v>
      </c>
      <c r="R49" s="1">
        <v>0</v>
      </c>
      <c r="S49" s="1">
        <f t="shared" si="32"/>
        <v>0</v>
      </c>
      <c r="T49" s="1">
        <v>0</v>
      </c>
      <c r="U49" s="1">
        <v>200000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5"/>
    </row>
    <row r="50" spans="1:32" s="6" customFormat="1" ht="36" customHeight="1" x14ac:dyDescent="0.25">
      <c r="A50" s="2" t="e">
        <f>ROW()-ROW(#REF!)-59</f>
        <v>#REF!</v>
      </c>
      <c r="B50" s="7" t="e">
        <f t="shared" si="28"/>
        <v>#REF!</v>
      </c>
      <c r="C50" s="25" t="s">
        <v>81</v>
      </c>
      <c r="D50" s="4">
        <f t="shared" si="29"/>
        <v>7200000</v>
      </c>
      <c r="E50" s="1">
        <f t="shared" si="30"/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2">
        <v>2</v>
      </c>
      <c r="M50" s="1">
        <f t="shared" si="25"/>
        <v>7000000</v>
      </c>
      <c r="N50" s="1">
        <v>0</v>
      </c>
      <c r="O50" s="1">
        <v>0</v>
      </c>
      <c r="P50" s="1">
        <v>0</v>
      </c>
      <c r="Q50" s="1">
        <f t="shared" si="31"/>
        <v>0</v>
      </c>
      <c r="R50" s="1">
        <v>0</v>
      </c>
      <c r="S50" s="1">
        <f t="shared" si="32"/>
        <v>0</v>
      </c>
      <c r="T50" s="1">
        <v>0</v>
      </c>
      <c r="U50" s="1">
        <v>200000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5"/>
    </row>
    <row r="51" spans="1:32" s="6" customFormat="1" ht="36" customHeight="1" x14ac:dyDescent="0.25">
      <c r="A51" s="2" t="e">
        <f>ROW()-ROW(#REF!)-59</f>
        <v>#REF!</v>
      </c>
      <c r="B51" s="7" t="e">
        <f t="shared" si="22"/>
        <v>#REF!</v>
      </c>
      <c r="C51" s="25" t="s">
        <v>82</v>
      </c>
      <c r="D51" s="4">
        <f t="shared" si="23"/>
        <v>7200000</v>
      </c>
      <c r="E51" s="1">
        <f t="shared" si="24"/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2">
        <v>2</v>
      </c>
      <c r="M51" s="1">
        <f t="shared" si="25"/>
        <v>7000000</v>
      </c>
      <c r="N51" s="1">
        <v>0</v>
      </c>
      <c r="O51" s="1">
        <v>0</v>
      </c>
      <c r="P51" s="1">
        <v>0</v>
      </c>
      <c r="Q51" s="1">
        <f t="shared" si="26"/>
        <v>0</v>
      </c>
      <c r="R51" s="1">
        <v>0</v>
      </c>
      <c r="S51" s="1">
        <f t="shared" si="27"/>
        <v>0</v>
      </c>
      <c r="T51" s="1">
        <v>0</v>
      </c>
      <c r="U51" s="1">
        <v>200000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5"/>
    </row>
    <row r="52" spans="1:32" s="6" customFormat="1" ht="36" customHeight="1" x14ac:dyDescent="0.25">
      <c r="A52" s="2" t="e">
        <f>ROW()-ROW(#REF!)-59</f>
        <v>#REF!</v>
      </c>
      <c r="B52" s="7" t="e">
        <f t="shared" ref="B52:B58" si="43">A52</f>
        <v>#REF!</v>
      </c>
      <c r="C52" s="25" t="s">
        <v>67</v>
      </c>
      <c r="D52" s="4">
        <f t="shared" ref="D52:D58" si="44">E52+M52+O52+Q52+S52+T52+U52+V52+W52+X52+Z52+AA52+AB52+AC52+AD52+AE52</f>
        <v>7200000</v>
      </c>
      <c r="E52" s="1">
        <f t="shared" ref="E52:E58" si="45">SUM(F52:K52)</f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2">
        <v>2</v>
      </c>
      <c r="M52" s="1">
        <f t="shared" si="25"/>
        <v>7000000</v>
      </c>
      <c r="N52" s="1">
        <v>0</v>
      </c>
      <c r="O52" s="1">
        <v>0</v>
      </c>
      <c r="P52" s="1">
        <v>0</v>
      </c>
      <c r="Q52" s="1">
        <f t="shared" ref="Q52:Q58" si="46">P52*1400</f>
        <v>0</v>
      </c>
      <c r="R52" s="1">
        <v>0</v>
      </c>
      <c r="S52" s="1">
        <f t="shared" ref="S52:S58" si="47">R52*3751</f>
        <v>0</v>
      </c>
      <c r="T52" s="1">
        <v>0</v>
      </c>
      <c r="U52" s="1">
        <v>200000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5"/>
    </row>
    <row r="53" spans="1:32" s="6" customFormat="1" ht="36" customHeight="1" x14ac:dyDescent="0.25">
      <c r="A53" s="2" t="e">
        <f>ROW()-ROW(#REF!)-59</f>
        <v>#REF!</v>
      </c>
      <c r="B53" s="7" t="e">
        <f t="shared" si="43"/>
        <v>#REF!</v>
      </c>
      <c r="C53" s="25" t="s">
        <v>68</v>
      </c>
      <c r="D53" s="4">
        <f t="shared" si="44"/>
        <v>7200000</v>
      </c>
      <c r="E53" s="1">
        <f t="shared" si="45"/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2">
        <v>2</v>
      </c>
      <c r="M53" s="1">
        <f t="shared" si="25"/>
        <v>7000000</v>
      </c>
      <c r="N53" s="1">
        <v>0</v>
      </c>
      <c r="O53" s="1">
        <v>0</v>
      </c>
      <c r="P53" s="1">
        <v>0</v>
      </c>
      <c r="Q53" s="1">
        <f t="shared" si="46"/>
        <v>0</v>
      </c>
      <c r="R53" s="1">
        <v>0</v>
      </c>
      <c r="S53" s="1">
        <f t="shared" si="47"/>
        <v>0</v>
      </c>
      <c r="T53" s="1">
        <v>0</v>
      </c>
      <c r="U53" s="1">
        <v>200000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5"/>
    </row>
    <row r="54" spans="1:32" s="6" customFormat="1" ht="36" customHeight="1" x14ac:dyDescent="0.25">
      <c r="A54" s="2" t="e">
        <f>ROW()-ROW(#REF!)-59</f>
        <v>#REF!</v>
      </c>
      <c r="B54" s="7" t="e">
        <f t="shared" si="43"/>
        <v>#REF!</v>
      </c>
      <c r="C54" s="25" t="s">
        <v>69</v>
      </c>
      <c r="D54" s="4">
        <f t="shared" si="44"/>
        <v>7200000</v>
      </c>
      <c r="E54" s="1">
        <f t="shared" si="45"/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2">
        <v>2</v>
      </c>
      <c r="M54" s="1">
        <f t="shared" si="25"/>
        <v>7000000</v>
      </c>
      <c r="N54" s="1">
        <v>0</v>
      </c>
      <c r="O54" s="1">
        <v>0</v>
      </c>
      <c r="P54" s="1">
        <v>0</v>
      </c>
      <c r="Q54" s="1">
        <f t="shared" si="46"/>
        <v>0</v>
      </c>
      <c r="R54" s="1">
        <v>0</v>
      </c>
      <c r="S54" s="1">
        <f t="shared" si="47"/>
        <v>0</v>
      </c>
      <c r="T54" s="1">
        <v>0</v>
      </c>
      <c r="U54" s="1">
        <v>200000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5"/>
    </row>
    <row r="55" spans="1:32" s="6" customFormat="1" ht="36" customHeight="1" x14ac:dyDescent="0.25">
      <c r="A55" s="2" t="e">
        <f>ROW()-ROW(#REF!)-59</f>
        <v>#REF!</v>
      </c>
      <c r="B55" s="7" t="e">
        <f t="shared" si="43"/>
        <v>#REF!</v>
      </c>
      <c r="C55" s="25" t="s">
        <v>70</v>
      </c>
      <c r="D55" s="4">
        <f t="shared" si="44"/>
        <v>10700000</v>
      </c>
      <c r="E55" s="1">
        <f t="shared" si="45"/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2">
        <v>3</v>
      </c>
      <c r="M55" s="1">
        <f t="shared" si="25"/>
        <v>10500000</v>
      </c>
      <c r="N55" s="1">
        <v>0</v>
      </c>
      <c r="O55" s="1">
        <v>0</v>
      </c>
      <c r="P55" s="1">
        <v>0</v>
      </c>
      <c r="Q55" s="1">
        <f t="shared" si="46"/>
        <v>0</v>
      </c>
      <c r="R55" s="1">
        <v>0</v>
      </c>
      <c r="S55" s="1">
        <f t="shared" si="47"/>
        <v>0</v>
      </c>
      <c r="T55" s="1">
        <v>0</v>
      </c>
      <c r="U55" s="1">
        <v>200000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5"/>
    </row>
    <row r="56" spans="1:32" s="6" customFormat="1" ht="36" customHeight="1" x14ac:dyDescent="0.25">
      <c r="A56" s="2" t="e">
        <f>ROW()-ROW(#REF!)-59</f>
        <v>#REF!</v>
      </c>
      <c r="B56" s="7" t="e">
        <f t="shared" si="43"/>
        <v>#REF!</v>
      </c>
      <c r="C56" s="25" t="s">
        <v>71</v>
      </c>
      <c r="D56" s="4">
        <f t="shared" si="44"/>
        <v>10700000</v>
      </c>
      <c r="E56" s="1">
        <f t="shared" si="45"/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2">
        <v>3</v>
      </c>
      <c r="M56" s="1">
        <f t="shared" si="25"/>
        <v>10500000</v>
      </c>
      <c r="N56" s="1">
        <v>0</v>
      </c>
      <c r="O56" s="1">
        <v>0</v>
      </c>
      <c r="P56" s="1">
        <v>0</v>
      </c>
      <c r="Q56" s="1">
        <f t="shared" si="46"/>
        <v>0</v>
      </c>
      <c r="R56" s="1">
        <v>0</v>
      </c>
      <c r="S56" s="1">
        <f t="shared" si="47"/>
        <v>0</v>
      </c>
      <c r="T56" s="1">
        <v>0</v>
      </c>
      <c r="U56" s="1">
        <v>200000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5"/>
    </row>
    <row r="57" spans="1:32" s="6" customFormat="1" ht="36" customHeight="1" x14ac:dyDescent="0.25">
      <c r="A57" s="2" t="e">
        <f>ROW()-ROW(#REF!)-59</f>
        <v>#REF!</v>
      </c>
      <c r="B57" s="7" t="e">
        <f t="shared" si="43"/>
        <v>#REF!</v>
      </c>
      <c r="C57" s="25" t="s">
        <v>73</v>
      </c>
      <c r="D57" s="4">
        <f t="shared" si="44"/>
        <v>21200000</v>
      </c>
      <c r="E57" s="1">
        <f t="shared" si="45"/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2">
        <v>6</v>
      </c>
      <c r="M57" s="1">
        <f t="shared" si="25"/>
        <v>21000000</v>
      </c>
      <c r="N57" s="1">
        <v>0</v>
      </c>
      <c r="O57" s="1">
        <v>0</v>
      </c>
      <c r="P57" s="1">
        <v>0</v>
      </c>
      <c r="Q57" s="1">
        <f t="shared" si="46"/>
        <v>0</v>
      </c>
      <c r="R57" s="1">
        <v>0</v>
      </c>
      <c r="S57" s="1">
        <f t="shared" si="47"/>
        <v>0</v>
      </c>
      <c r="T57" s="1">
        <v>0</v>
      </c>
      <c r="U57" s="1">
        <v>200000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5"/>
    </row>
    <row r="58" spans="1:32" s="6" customFormat="1" ht="36" customHeight="1" x14ac:dyDescent="0.25">
      <c r="A58" s="2" t="e">
        <f>ROW()-ROW(#REF!)-59</f>
        <v>#REF!</v>
      </c>
      <c r="B58" s="7" t="e">
        <f t="shared" si="43"/>
        <v>#REF!</v>
      </c>
      <c r="C58" s="25" t="s">
        <v>74</v>
      </c>
      <c r="D58" s="4">
        <f t="shared" si="44"/>
        <v>7200000</v>
      </c>
      <c r="E58" s="1">
        <f t="shared" si="45"/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2">
        <v>2</v>
      </c>
      <c r="M58" s="1">
        <f t="shared" si="25"/>
        <v>7000000</v>
      </c>
      <c r="N58" s="1">
        <v>0</v>
      </c>
      <c r="O58" s="1">
        <v>0</v>
      </c>
      <c r="P58" s="1">
        <v>0</v>
      </c>
      <c r="Q58" s="1">
        <f t="shared" si="46"/>
        <v>0</v>
      </c>
      <c r="R58" s="1">
        <v>0</v>
      </c>
      <c r="S58" s="1">
        <f t="shared" si="47"/>
        <v>0</v>
      </c>
      <c r="T58" s="1">
        <v>0</v>
      </c>
      <c r="U58" s="1">
        <v>200000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5"/>
    </row>
    <row r="59" spans="1:32" s="6" customFormat="1" ht="36" customHeight="1" x14ac:dyDescent="0.25">
      <c r="A59" s="2" t="e">
        <f>ROW()-ROW(#REF!)-59</f>
        <v>#REF!</v>
      </c>
      <c r="B59" s="7" t="e">
        <f t="shared" ref="B59" si="48">A59</f>
        <v>#REF!</v>
      </c>
      <c r="C59" s="25" t="s">
        <v>75</v>
      </c>
      <c r="D59" s="4">
        <f t="shared" ref="D59" si="49">E59+M59+O59+Q59+S59+T59+U59+V59+W59+X59+Z59+AA59+AB59+AC59+AD59+AE59</f>
        <v>10700000</v>
      </c>
      <c r="E59" s="1">
        <f t="shared" ref="E59" si="50">SUM(F59:K59)</f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2">
        <v>3</v>
      </c>
      <c r="M59" s="1">
        <f t="shared" si="25"/>
        <v>10500000</v>
      </c>
      <c r="N59" s="1">
        <v>0</v>
      </c>
      <c r="O59" s="1">
        <v>0</v>
      </c>
      <c r="P59" s="1">
        <v>0</v>
      </c>
      <c r="Q59" s="1">
        <f t="shared" ref="Q59" si="51">P59*1400</f>
        <v>0</v>
      </c>
      <c r="R59" s="1">
        <v>0</v>
      </c>
      <c r="S59" s="1">
        <f t="shared" ref="S59" si="52">R59*3751</f>
        <v>0</v>
      </c>
      <c r="T59" s="1">
        <v>0</v>
      </c>
      <c r="U59" s="1">
        <v>200000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5"/>
    </row>
    <row r="60" spans="1:32" s="6" customFormat="1" ht="36" customHeight="1" x14ac:dyDescent="0.25">
      <c r="A60" s="2" t="e">
        <f>ROW()-ROW(#REF!)-59</f>
        <v>#REF!</v>
      </c>
      <c r="B60" s="7" t="e">
        <f t="shared" ref="B60:B72" si="53">A60</f>
        <v>#REF!</v>
      </c>
      <c r="C60" s="25" t="s">
        <v>57</v>
      </c>
      <c r="D60" s="4">
        <f t="shared" ref="D60:D72" si="54">E60+M60+O60+Q60+S60+T60+U60+V60+W60+X60+Z60+AA60+AB60+AC60+AD60+AE60</f>
        <v>3700000</v>
      </c>
      <c r="E60" s="1">
        <f t="shared" ref="E60:E72" si="55">SUM(F60:K60)</f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2">
        <v>1</v>
      </c>
      <c r="M60" s="1">
        <f t="shared" si="25"/>
        <v>3500000</v>
      </c>
      <c r="N60" s="1">
        <v>0</v>
      </c>
      <c r="O60" s="1">
        <v>0</v>
      </c>
      <c r="P60" s="1">
        <v>0</v>
      </c>
      <c r="Q60" s="1">
        <f t="shared" ref="Q60:Q72" si="56">P60*1400</f>
        <v>0</v>
      </c>
      <c r="R60" s="1">
        <v>0</v>
      </c>
      <c r="S60" s="1">
        <f t="shared" ref="S60:S72" si="57">R60*3751</f>
        <v>0</v>
      </c>
      <c r="T60" s="1">
        <v>0</v>
      </c>
      <c r="U60" s="1">
        <v>200000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5"/>
    </row>
    <row r="61" spans="1:32" s="6" customFormat="1" ht="36" customHeight="1" x14ac:dyDescent="0.25">
      <c r="A61" s="2" t="e">
        <f>ROW()-ROW(#REF!)-59</f>
        <v>#REF!</v>
      </c>
      <c r="B61" s="7" t="e">
        <f t="shared" si="53"/>
        <v>#REF!</v>
      </c>
      <c r="C61" s="25" t="s">
        <v>60</v>
      </c>
      <c r="D61" s="4">
        <f t="shared" si="54"/>
        <v>3700000</v>
      </c>
      <c r="E61" s="1">
        <f t="shared" si="55"/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2">
        <v>1</v>
      </c>
      <c r="M61" s="1">
        <f t="shared" si="25"/>
        <v>3500000</v>
      </c>
      <c r="N61" s="1">
        <v>0</v>
      </c>
      <c r="O61" s="1">
        <v>0</v>
      </c>
      <c r="P61" s="1">
        <v>0</v>
      </c>
      <c r="Q61" s="1">
        <f t="shared" si="56"/>
        <v>0</v>
      </c>
      <c r="R61" s="1">
        <v>0</v>
      </c>
      <c r="S61" s="1">
        <f t="shared" si="57"/>
        <v>0</v>
      </c>
      <c r="T61" s="1">
        <v>0</v>
      </c>
      <c r="U61" s="1">
        <v>200000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5"/>
    </row>
    <row r="62" spans="1:32" s="6" customFormat="1" ht="36" customHeight="1" x14ac:dyDescent="0.25">
      <c r="A62" s="2" t="e">
        <f>ROW()-ROW(#REF!)-59</f>
        <v>#REF!</v>
      </c>
      <c r="B62" s="7" t="e">
        <f t="shared" ref="B62:B64" si="58">A62</f>
        <v>#REF!</v>
      </c>
      <c r="C62" s="25" t="s">
        <v>87</v>
      </c>
      <c r="D62" s="4">
        <f t="shared" ref="D62:D64" si="59">E62+M62+O62+Q62+S62+T62+U62+V62+W62+X62+Z62+AA62+AB62+AC62+AD62+AE62</f>
        <v>7200000</v>
      </c>
      <c r="E62" s="1">
        <f t="shared" ref="E62:E64" si="60">SUM(F62:K62)</f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2">
        <v>2</v>
      </c>
      <c r="M62" s="1">
        <f t="shared" si="25"/>
        <v>7000000</v>
      </c>
      <c r="N62" s="1">
        <v>0</v>
      </c>
      <c r="O62" s="1">
        <v>0</v>
      </c>
      <c r="P62" s="1">
        <v>0</v>
      </c>
      <c r="Q62" s="1">
        <f t="shared" ref="Q62:Q64" si="61">P62*1400</f>
        <v>0</v>
      </c>
      <c r="R62" s="1">
        <v>0</v>
      </c>
      <c r="S62" s="1">
        <f t="shared" ref="S62:S64" si="62">R62*3751</f>
        <v>0</v>
      </c>
      <c r="T62" s="1">
        <v>0</v>
      </c>
      <c r="U62" s="1">
        <v>200000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5"/>
    </row>
    <row r="63" spans="1:32" s="6" customFormat="1" ht="36" customHeight="1" x14ac:dyDescent="0.25">
      <c r="A63" s="2" t="e">
        <f>ROW()-ROW(#REF!)-59</f>
        <v>#REF!</v>
      </c>
      <c r="B63" s="7" t="e">
        <f t="shared" si="58"/>
        <v>#REF!</v>
      </c>
      <c r="C63" s="25" t="s">
        <v>61</v>
      </c>
      <c r="D63" s="4">
        <f t="shared" si="59"/>
        <v>10700000</v>
      </c>
      <c r="E63" s="1">
        <f t="shared" si="60"/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2">
        <v>3</v>
      </c>
      <c r="M63" s="1">
        <f t="shared" si="25"/>
        <v>10500000</v>
      </c>
      <c r="N63" s="1">
        <v>0</v>
      </c>
      <c r="O63" s="1">
        <v>0</v>
      </c>
      <c r="P63" s="1">
        <v>0</v>
      </c>
      <c r="Q63" s="1">
        <f t="shared" si="61"/>
        <v>0</v>
      </c>
      <c r="R63" s="1">
        <v>0</v>
      </c>
      <c r="S63" s="1">
        <f t="shared" si="62"/>
        <v>0</v>
      </c>
      <c r="T63" s="1">
        <v>0</v>
      </c>
      <c r="U63" s="1">
        <v>200000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5"/>
    </row>
    <row r="64" spans="1:32" s="6" customFormat="1" ht="36" customHeight="1" x14ac:dyDescent="0.25">
      <c r="A64" s="2" t="e">
        <f>ROW()-ROW(#REF!)-59</f>
        <v>#REF!</v>
      </c>
      <c r="B64" s="7" t="e">
        <f t="shared" si="58"/>
        <v>#REF!</v>
      </c>
      <c r="C64" s="25" t="s">
        <v>89</v>
      </c>
      <c r="D64" s="4">
        <f t="shared" si="59"/>
        <v>7200000</v>
      </c>
      <c r="E64" s="1">
        <f t="shared" si="60"/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2">
        <v>2</v>
      </c>
      <c r="M64" s="1">
        <f t="shared" si="25"/>
        <v>7000000</v>
      </c>
      <c r="N64" s="1">
        <v>0</v>
      </c>
      <c r="O64" s="1">
        <v>0</v>
      </c>
      <c r="P64" s="1">
        <v>0</v>
      </c>
      <c r="Q64" s="1">
        <f t="shared" si="61"/>
        <v>0</v>
      </c>
      <c r="R64" s="1">
        <v>0</v>
      </c>
      <c r="S64" s="1">
        <f t="shared" si="62"/>
        <v>0</v>
      </c>
      <c r="T64" s="1">
        <v>0</v>
      </c>
      <c r="U64" s="1">
        <v>200000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5"/>
    </row>
    <row r="65" spans="1:32" s="6" customFormat="1" ht="36" customHeight="1" x14ac:dyDescent="0.25">
      <c r="A65" s="2" t="e">
        <f>ROW()-ROW(#REF!)-59</f>
        <v>#REF!</v>
      </c>
      <c r="B65" s="7" t="e">
        <f t="shared" ref="B65:B69" si="63">A65</f>
        <v>#REF!</v>
      </c>
      <c r="C65" s="25" t="s">
        <v>90</v>
      </c>
      <c r="D65" s="4">
        <f t="shared" ref="D65:D69" si="64">E65+M65+O65+Q65+S65+T65+U65+V65+W65+X65+Z65+AA65+AB65+AC65+AD65+AE65</f>
        <v>7200000</v>
      </c>
      <c r="E65" s="1">
        <f t="shared" ref="E65:E69" si="65">SUM(F65:K65)</f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2">
        <v>2</v>
      </c>
      <c r="M65" s="1">
        <f t="shared" si="25"/>
        <v>7000000</v>
      </c>
      <c r="N65" s="1">
        <v>0</v>
      </c>
      <c r="O65" s="1">
        <v>0</v>
      </c>
      <c r="P65" s="1">
        <v>0</v>
      </c>
      <c r="Q65" s="1">
        <f t="shared" ref="Q65:Q69" si="66">P65*1400</f>
        <v>0</v>
      </c>
      <c r="R65" s="1">
        <v>0</v>
      </c>
      <c r="S65" s="1">
        <f t="shared" ref="S65:S69" si="67">R65*3751</f>
        <v>0</v>
      </c>
      <c r="T65" s="1">
        <v>0</v>
      </c>
      <c r="U65" s="1">
        <v>200000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5"/>
    </row>
    <row r="66" spans="1:32" s="6" customFormat="1" ht="36" customHeight="1" x14ac:dyDescent="0.25">
      <c r="A66" s="2" t="e">
        <f>ROW()-ROW(#REF!)-59</f>
        <v>#REF!</v>
      </c>
      <c r="B66" s="7" t="e">
        <f t="shared" si="63"/>
        <v>#REF!</v>
      </c>
      <c r="C66" s="25" t="s">
        <v>58</v>
      </c>
      <c r="D66" s="4">
        <f t="shared" si="64"/>
        <v>10700000</v>
      </c>
      <c r="E66" s="1">
        <f t="shared" si="65"/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2">
        <v>3</v>
      </c>
      <c r="M66" s="1">
        <f t="shared" si="25"/>
        <v>10500000</v>
      </c>
      <c r="N66" s="1">
        <v>0</v>
      </c>
      <c r="O66" s="1">
        <v>0</v>
      </c>
      <c r="P66" s="1">
        <v>0</v>
      </c>
      <c r="Q66" s="1">
        <f t="shared" si="66"/>
        <v>0</v>
      </c>
      <c r="R66" s="1">
        <v>0</v>
      </c>
      <c r="S66" s="1">
        <f t="shared" si="67"/>
        <v>0</v>
      </c>
      <c r="T66" s="1">
        <v>0</v>
      </c>
      <c r="U66" s="1">
        <v>200000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5"/>
    </row>
    <row r="67" spans="1:32" s="6" customFormat="1" ht="36" customHeight="1" x14ac:dyDescent="0.25">
      <c r="A67" s="2" t="e">
        <f>ROW()-ROW(#REF!)-59</f>
        <v>#REF!</v>
      </c>
      <c r="B67" s="7" t="e">
        <f t="shared" si="63"/>
        <v>#REF!</v>
      </c>
      <c r="C67" s="25" t="s">
        <v>83</v>
      </c>
      <c r="D67" s="4">
        <f t="shared" si="64"/>
        <v>3700000</v>
      </c>
      <c r="E67" s="1">
        <f t="shared" si="65"/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2">
        <v>1</v>
      </c>
      <c r="M67" s="1">
        <f t="shared" si="25"/>
        <v>3500000</v>
      </c>
      <c r="N67" s="1">
        <v>0</v>
      </c>
      <c r="O67" s="1">
        <v>0</v>
      </c>
      <c r="P67" s="1">
        <v>0</v>
      </c>
      <c r="Q67" s="1">
        <f t="shared" si="66"/>
        <v>0</v>
      </c>
      <c r="R67" s="1">
        <v>0</v>
      </c>
      <c r="S67" s="1">
        <f t="shared" si="67"/>
        <v>0</v>
      </c>
      <c r="T67" s="1">
        <v>0</v>
      </c>
      <c r="U67" s="1">
        <v>200000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5"/>
    </row>
    <row r="68" spans="1:32" s="6" customFormat="1" ht="36" customHeight="1" x14ac:dyDescent="0.25">
      <c r="A68" s="2" t="e">
        <f>ROW()-ROW(#REF!)-59</f>
        <v>#REF!</v>
      </c>
      <c r="B68" s="7" t="e">
        <f t="shared" si="63"/>
        <v>#REF!</v>
      </c>
      <c r="C68" s="25" t="s">
        <v>84</v>
      </c>
      <c r="D68" s="4">
        <f t="shared" si="64"/>
        <v>7200000</v>
      </c>
      <c r="E68" s="1">
        <f t="shared" si="65"/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2">
        <v>2</v>
      </c>
      <c r="M68" s="1">
        <f t="shared" si="25"/>
        <v>7000000</v>
      </c>
      <c r="N68" s="1">
        <v>0</v>
      </c>
      <c r="O68" s="1">
        <v>0</v>
      </c>
      <c r="P68" s="1">
        <v>0</v>
      </c>
      <c r="Q68" s="1">
        <f t="shared" si="66"/>
        <v>0</v>
      </c>
      <c r="R68" s="1">
        <v>0</v>
      </c>
      <c r="S68" s="1">
        <f t="shared" si="67"/>
        <v>0</v>
      </c>
      <c r="T68" s="1">
        <v>0</v>
      </c>
      <c r="U68" s="1">
        <v>200000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5"/>
    </row>
    <row r="69" spans="1:32" s="6" customFormat="1" ht="36" customHeight="1" x14ac:dyDescent="0.25">
      <c r="A69" s="2" t="e">
        <f>ROW()-ROW(#REF!)-59</f>
        <v>#REF!</v>
      </c>
      <c r="B69" s="7" t="e">
        <f t="shared" si="63"/>
        <v>#REF!</v>
      </c>
      <c r="C69" s="25" t="s">
        <v>85</v>
      </c>
      <c r="D69" s="4">
        <f t="shared" si="64"/>
        <v>10700000</v>
      </c>
      <c r="E69" s="1">
        <f t="shared" si="65"/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2">
        <v>3</v>
      </c>
      <c r="M69" s="1">
        <f t="shared" si="25"/>
        <v>10500000</v>
      </c>
      <c r="N69" s="1">
        <v>0</v>
      </c>
      <c r="O69" s="1">
        <v>0</v>
      </c>
      <c r="P69" s="1">
        <v>0</v>
      </c>
      <c r="Q69" s="1">
        <f t="shared" si="66"/>
        <v>0</v>
      </c>
      <c r="R69" s="1">
        <v>0</v>
      </c>
      <c r="S69" s="1">
        <f t="shared" si="67"/>
        <v>0</v>
      </c>
      <c r="T69" s="1">
        <v>0</v>
      </c>
      <c r="U69" s="1">
        <v>200000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5"/>
    </row>
    <row r="70" spans="1:32" s="6" customFormat="1" ht="36" customHeight="1" x14ac:dyDescent="0.25">
      <c r="A70" s="2" t="e">
        <f>ROW()-ROW(#REF!)-59</f>
        <v>#REF!</v>
      </c>
      <c r="B70" s="7" t="e">
        <f t="shared" si="53"/>
        <v>#REF!</v>
      </c>
      <c r="C70" s="25" t="s">
        <v>86</v>
      </c>
      <c r="D70" s="4">
        <f t="shared" si="54"/>
        <v>3700000</v>
      </c>
      <c r="E70" s="1">
        <f t="shared" si="55"/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2">
        <v>1</v>
      </c>
      <c r="M70" s="1">
        <f t="shared" si="25"/>
        <v>3500000</v>
      </c>
      <c r="N70" s="1">
        <v>0</v>
      </c>
      <c r="O70" s="1">
        <v>0</v>
      </c>
      <c r="P70" s="1">
        <v>0</v>
      </c>
      <c r="Q70" s="1">
        <f t="shared" si="56"/>
        <v>0</v>
      </c>
      <c r="R70" s="1">
        <v>0</v>
      </c>
      <c r="S70" s="1">
        <f t="shared" si="57"/>
        <v>0</v>
      </c>
      <c r="T70" s="1">
        <v>0</v>
      </c>
      <c r="U70" s="1">
        <v>200000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5"/>
    </row>
    <row r="71" spans="1:32" s="6" customFormat="1" ht="36" customHeight="1" x14ac:dyDescent="0.25">
      <c r="A71" s="2" t="e">
        <f>ROW()-ROW(#REF!)-59</f>
        <v>#REF!</v>
      </c>
      <c r="B71" s="7" t="e">
        <f t="shared" ref="B71" si="68">A71</f>
        <v>#REF!</v>
      </c>
      <c r="C71" s="25" t="s">
        <v>59</v>
      </c>
      <c r="D71" s="4">
        <f t="shared" ref="D71" si="69">E71+M71+O71+Q71+S71+T71+U71+V71+W71+X71+Z71+AA71+AB71+AC71+AD71+AE71</f>
        <v>10700000</v>
      </c>
      <c r="E71" s="1">
        <f t="shared" ref="E71" si="70">SUM(F71:K71)</f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2">
        <v>3</v>
      </c>
      <c r="M71" s="1">
        <f t="shared" si="25"/>
        <v>10500000</v>
      </c>
      <c r="N71" s="1">
        <v>0</v>
      </c>
      <c r="O71" s="1">
        <v>0</v>
      </c>
      <c r="P71" s="1">
        <v>0</v>
      </c>
      <c r="Q71" s="1">
        <f t="shared" ref="Q71" si="71">P71*1400</f>
        <v>0</v>
      </c>
      <c r="R71" s="1">
        <v>0</v>
      </c>
      <c r="S71" s="1">
        <f t="shared" ref="S71" si="72">R71*3751</f>
        <v>0</v>
      </c>
      <c r="T71" s="1">
        <v>0</v>
      </c>
      <c r="U71" s="1">
        <v>200000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5"/>
    </row>
    <row r="72" spans="1:32" s="6" customFormat="1" ht="36" customHeight="1" x14ac:dyDescent="0.25">
      <c r="A72" s="2" t="e">
        <f>ROW()-ROW(#REF!)-59</f>
        <v>#REF!</v>
      </c>
      <c r="B72" s="7" t="e">
        <f t="shared" si="53"/>
        <v>#REF!</v>
      </c>
      <c r="C72" s="25" t="s">
        <v>88</v>
      </c>
      <c r="D72" s="4">
        <f t="shared" si="54"/>
        <v>3700000</v>
      </c>
      <c r="E72" s="1">
        <f t="shared" si="55"/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2">
        <v>1</v>
      </c>
      <c r="M72" s="1">
        <f t="shared" si="25"/>
        <v>3500000</v>
      </c>
      <c r="N72" s="1">
        <v>0</v>
      </c>
      <c r="O72" s="1">
        <v>0</v>
      </c>
      <c r="P72" s="1">
        <v>0</v>
      </c>
      <c r="Q72" s="1">
        <f t="shared" si="56"/>
        <v>0</v>
      </c>
      <c r="R72" s="1">
        <v>0</v>
      </c>
      <c r="S72" s="1">
        <f t="shared" si="57"/>
        <v>0</v>
      </c>
      <c r="T72" s="1">
        <v>0</v>
      </c>
      <c r="U72" s="1">
        <v>200000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5"/>
    </row>
    <row r="73" spans="1:32" ht="24.95" customHeight="1" x14ac:dyDescent="0.25">
      <c r="B73" s="26"/>
      <c r="C73" s="26"/>
      <c r="D73" s="27"/>
    </row>
    <row r="74" spans="1:32" ht="24.95" customHeight="1" x14ac:dyDescent="0.25">
      <c r="B74" s="26"/>
      <c r="C74" s="26"/>
      <c r="D74" s="27"/>
    </row>
    <row r="75" spans="1:32" ht="24.95" customHeight="1" x14ac:dyDescent="0.25">
      <c r="B75" s="26"/>
      <c r="C75" s="26"/>
      <c r="D75" s="27"/>
    </row>
    <row r="76" spans="1:32" ht="24.95" customHeight="1" x14ac:dyDescent="0.25">
      <c r="B76" s="26"/>
      <c r="C76" s="26"/>
      <c r="D76" s="27"/>
    </row>
    <row r="77" spans="1:32" ht="24.95" customHeight="1" x14ac:dyDescent="0.25">
      <c r="B77" s="26"/>
      <c r="C77" s="26"/>
      <c r="D77" s="27"/>
    </row>
    <row r="78" spans="1:32" ht="24.95" customHeight="1" x14ac:dyDescent="0.25">
      <c r="B78" s="26"/>
      <c r="C78" s="26"/>
      <c r="D78" s="27"/>
    </row>
    <row r="79" spans="1:32" ht="24.95" customHeight="1" x14ac:dyDescent="0.25">
      <c r="B79" s="26"/>
      <c r="C79" s="26"/>
      <c r="D79" s="27"/>
    </row>
    <row r="80" spans="1:32" ht="24.95" customHeight="1" x14ac:dyDescent="0.25">
      <c r="B80" s="26"/>
      <c r="C80" s="26"/>
      <c r="D80" s="27"/>
    </row>
    <row r="81" spans="1:7" ht="24.95" customHeight="1" x14ac:dyDescent="0.25">
      <c r="B81" s="26"/>
      <c r="C81" s="26"/>
      <c r="D81" s="27"/>
    </row>
    <row r="82" spans="1:7" ht="24.95" customHeight="1" x14ac:dyDescent="0.25">
      <c r="B82" s="26"/>
      <c r="C82" s="26"/>
      <c r="D82" s="27"/>
    </row>
    <row r="83" spans="1:7" ht="24.95" customHeight="1" x14ac:dyDescent="0.25">
      <c r="B83" s="26"/>
      <c r="C83" s="26"/>
      <c r="D83" s="27"/>
    </row>
    <row r="84" spans="1:7" ht="24.95" customHeight="1" x14ac:dyDescent="0.25">
      <c r="A84" s="26"/>
      <c r="B84" s="26"/>
      <c r="C84" s="26"/>
      <c r="D84" s="27"/>
      <c r="E84" s="26"/>
      <c r="F84" s="26"/>
      <c r="G84" s="26"/>
    </row>
    <row r="85" spans="1:7" ht="24.95" customHeight="1" x14ac:dyDescent="0.25">
      <c r="A85" s="26"/>
      <c r="B85" s="26"/>
      <c r="C85" s="26"/>
      <c r="D85" s="27"/>
      <c r="E85" s="26"/>
      <c r="F85" s="26"/>
      <c r="G85" s="26"/>
    </row>
    <row r="86" spans="1:7" ht="24.95" customHeight="1" x14ac:dyDescent="0.25">
      <c r="A86" s="26"/>
      <c r="B86" s="26"/>
      <c r="C86" s="26"/>
      <c r="D86" s="27"/>
      <c r="E86" s="26"/>
      <c r="F86" s="26"/>
      <c r="G86" s="26"/>
    </row>
    <row r="87" spans="1:7" ht="24.95" customHeight="1" x14ac:dyDescent="0.25">
      <c r="A87" s="26"/>
      <c r="B87" s="26"/>
      <c r="C87" s="26"/>
      <c r="D87" s="27"/>
      <c r="E87" s="26"/>
      <c r="F87" s="26"/>
      <c r="G87" s="26"/>
    </row>
    <row r="88" spans="1:7" ht="24.95" customHeight="1" x14ac:dyDescent="0.25">
      <c r="A88" s="26"/>
      <c r="B88" s="26"/>
      <c r="C88" s="26"/>
      <c r="D88" s="27"/>
      <c r="E88" s="26"/>
      <c r="F88" s="26"/>
      <c r="G88" s="26"/>
    </row>
    <row r="89" spans="1:7" ht="24.95" customHeight="1" x14ac:dyDescent="0.25">
      <c r="A89" s="26"/>
      <c r="B89" s="26"/>
      <c r="C89" s="26"/>
      <c r="D89" s="27"/>
      <c r="E89" s="26"/>
      <c r="F89" s="26"/>
      <c r="G89" s="26"/>
    </row>
    <row r="90" spans="1:7" ht="24.95" customHeight="1" x14ac:dyDescent="0.25">
      <c r="A90" s="26"/>
      <c r="B90" s="26"/>
      <c r="C90" s="26"/>
      <c r="D90" s="27"/>
      <c r="E90" s="26"/>
      <c r="F90" s="26"/>
      <c r="G90" s="26"/>
    </row>
    <row r="91" spans="1:7" ht="24.95" customHeight="1" x14ac:dyDescent="0.25">
      <c r="A91" s="26"/>
      <c r="B91" s="26"/>
      <c r="C91" s="26"/>
      <c r="D91" s="27"/>
      <c r="E91" s="26"/>
      <c r="F91" s="26"/>
      <c r="G91" s="26"/>
    </row>
    <row r="92" spans="1:7" ht="24.95" customHeight="1" x14ac:dyDescent="0.25">
      <c r="A92" s="26"/>
      <c r="B92" s="26"/>
      <c r="C92" s="26"/>
      <c r="D92" s="27"/>
      <c r="E92" s="26"/>
      <c r="F92" s="26"/>
      <c r="G92" s="26"/>
    </row>
    <row r="93" spans="1:7" ht="24.95" customHeight="1" x14ac:dyDescent="0.25">
      <c r="A93" s="26"/>
      <c r="B93" s="26"/>
      <c r="C93" s="26"/>
      <c r="D93" s="27"/>
      <c r="E93" s="26"/>
      <c r="F93" s="26"/>
      <c r="G93" s="26"/>
    </row>
    <row r="94" spans="1:7" ht="24.95" customHeight="1" x14ac:dyDescent="0.25">
      <c r="A94" s="26"/>
      <c r="B94" s="26"/>
      <c r="C94" s="26"/>
      <c r="D94" s="27"/>
      <c r="E94" s="26"/>
      <c r="F94" s="26"/>
      <c r="G94" s="26"/>
    </row>
    <row r="95" spans="1:7" ht="24.95" customHeight="1" x14ac:dyDescent="0.25">
      <c r="A95" s="26"/>
      <c r="B95" s="26"/>
      <c r="C95" s="26"/>
      <c r="D95" s="27"/>
      <c r="E95" s="26"/>
      <c r="F95" s="26"/>
      <c r="G95" s="26"/>
    </row>
    <row r="96" spans="1:7" ht="24.95" customHeight="1" x14ac:dyDescent="0.25">
      <c r="A96" s="26"/>
      <c r="B96" s="26"/>
      <c r="C96" s="26"/>
      <c r="D96" s="27"/>
      <c r="E96" s="26"/>
      <c r="F96" s="26"/>
      <c r="G96" s="26"/>
    </row>
    <row r="97" spans="1:7" ht="24.95" customHeight="1" x14ac:dyDescent="0.25">
      <c r="A97" s="26"/>
      <c r="B97" s="26"/>
      <c r="C97" s="26"/>
      <c r="D97" s="27"/>
      <c r="E97" s="26"/>
      <c r="F97" s="26"/>
      <c r="G97" s="26"/>
    </row>
    <row r="98" spans="1:7" ht="24.95" customHeight="1" x14ac:dyDescent="0.25">
      <c r="A98" s="26"/>
      <c r="B98" s="26"/>
      <c r="C98" s="26"/>
      <c r="D98" s="27"/>
      <c r="E98" s="26"/>
      <c r="F98" s="26"/>
      <c r="G98" s="26"/>
    </row>
    <row r="99" spans="1:7" ht="24.95" customHeight="1" x14ac:dyDescent="0.25">
      <c r="A99" s="26"/>
      <c r="B99" s="26"/>
      <c r="C99" s="26"/>
      <c r="D99" s="27"/>
      <c r="E99" s="26"/>
      <c r="F99" s="26"/>
      <c r="G99" s="26"/>
    </row>
    <row r="100" spans="1:7" ht="24.95" customHeight="1" x14ac:dyDescent="0.25">
      <c r="A100" s="26"/>
      <c r="B100" s="26"/>
      <c r="C100" s="26"/>
      <c r="D100" s="27"/>
      <c r="E100" s="26"/>
      <c r="F100" s="26"/>
      <c r="G100" s="26"/>
    </row>
    <row r="101" spans="1:7" ht="24.95" customHeight="1" x14ac:dyDescent="0.25">
      <c r="A101" s="26"/>
      <c r="B101" s="26"/>
      <c r="C101" s="26"/>
      <c r="D101" s="27"/>
      <c r="E101" s="26"/>
      <c r="F101" s="26"/>
      <c r="G101" s="26"/>
    </row>
    <row r="102" spans="1:7" ht="24.95" customHeight="1" x14ac:dyDescent="0.25">
      <c r="A102" s="26"/>
      <c r="B102" s="26"/>
      <c r="C102" s="26"/>
      <c r="D102" s="27"/>
      <c r="E102" s="26"/>
      <c r="F102" s="26"/>
      <c r="G102" s="26"/>
    </row>
    <row r="103" spans="1:7" ht="24.95" customHeight="1" x14ac:dyDescent="0.25">
      <c r="A103" s="26"/>
      <c r="B103" s="26"/>
      <c r="C103" s="26"/>
      <c r="D103" s="27"/>
      <c r="E103" s="26"/>
      <c r="F103" s="26"/>
      <c r="G103" s="26"/>
    </row>
    <row r="104" spans="1:7" ht="24.95" customHeight="1" x14ac:dyDescent="0.25">
      <c r="A104" s="26"/>
      <c r="B104" s="26"/>
      <c r="C104" s="26"/>
      <c r="D104" s="27"/>
      <c r="E104" s="26"/>
      <c r="F104" s="26"/>
      <c r="G104" s="26"/>
    </row>
    <row r="105" spans="1:7" ht="24.95" customHeight="1" x14ac:dyDescent="0.25">
      <c r="A105" s="26"/>
      <c r="B105" s="26"/>
      <c r="C105" s="26"/>
      <c r="D105" s="27"/>
      <c r="E105" s="26"/>
      <c r="F105" s="26"/>
      <c r="G105" s="26"/>
    </row>
    <row r="106" spans="1:7" ht="24.95" customHeight="1" x14ac:dyDescent="0.25">
      <c r="A106" s="26"/>
      <c r="B106" s="26"/>
      <c r="C106" s="26"/>
      <c r="D106" s="27"/>
      <c r="E106" s="26"/>
      <c r="F106" s="26"/>
      <c r="G106" s="26"/>
    </row>
    <row r="107" spans="1:7" ht="24.95" customHeight="1" x14ac:dyDescent="0.25">
      <c r="A107" s="26"/>
      <c r="B107" s="26"/>
      <c r="C107" s="26"/>
      <c r="D107" s="27"/>
      <c r="E107" s="26"/>
      <c r="F107" s="26"/>
      <c r="G107" s="26"/>
    </row>
    <row r="108" spans="1:7" ht="24.95" customHeight="1" x14ac:dyDescent="0.25">
      <c r="A108" s="26"/>
      <c r="B108" s="26"/>
      <c r="C108" s="26"/>
      <c r="D108" s="27"/>
      <c r="E108" s="26"/>
      <c r="F108" s="26"/>
      <c r="G108" s="26"/>
    </row>
    <row r="109" spans="1:7" ht="24.95" customHeight="1" x14ac:dyDescent="0.25">
      <c r="A109" s="26"/>
      <c r="B109" s="26"/>
      <c r="C109" s="26"/>
      <c r="D109" s="27"/>
      <c r="E109" s="26"/>
      <c r="F109" s="26"/>
      <c r="G109" s="26"/>
    </row>
    <row r="110" spans="1:7" ht="24.95" customHeight="1" x14ac:dyDescent="0.25">
      <c r="A110" s="26"/>
      <c r="B110" s="26"/>
      <c r="C110" s="26"/>
      <c r="D110" s="27"/>
      <c r="E110" s="26"/>
      <c r="F110" s="26"/>
      <c r="G110" s="26"/>
    </row>
    <row r="111" spans="1:7" ht="24.95" customHeight="1" x14ac:dyDescent="0.25">
      <c r="A111" s="26"/>
      <c r="B111" s="26"/>
      <c r="C111" s="26"/>
      <c r="D111" s="27"/>
      <c r="E111" s="26"/>
      <c r="F111" s="26"/>
      <c r="G111" s="26"/>
    </row>
    <row r="112" spans="1:7" ht="24.95" customHeight="1" x14ac:dyDescent="0.25">
      <c r="A112" s="26"/>
      <c r="B112" s="26"/>
      <c r="C112" s="26"/>
      <c r="D112" s="27"/>
      <c r="E112" s="26"/>
      <c r="F112" s="26"/>
      <c r="G112" s="26"/>
    </row>
    <row r="113" spans="1:7" ht="24.95" customHeight="1" x14ac:dyDescent="0.25">
      <c r="A113" s="26"/>
      <c r="B113" s="26"/>
      <c r="C113" s="26"/>
      <c r="D113" s="27"/>
      <c r="E113" s="26"/>
      <c r="F113" s="26"/>
      <c r="G113" s="26"/>
    </row>
    <row r="114" spans="1:7" ht="24.95" customHeight="1" x14ac:dyDescent="0.25">
      <c r="A114" s="26"/>
      <c r="B114" s="26"/>
      <c r="C114" s="26"/>
      <c r="D114" s="27"/>
      <c r="E114" s="26"/>
      <c r="F114" s="26"/>
      <c r="G114" s="26"/>
    </row>
    <row r="115" spans="1:7" ht="24.95" customHeight="1" x14ac:dyDescent="0.25">
      <c r="A115" s="26"/>
      <c r="B115" s="26"/>
      <c r="C115" s="26"/>
      <c r="D115" s="27"/>
      <c r="E115" s="26"/>
      <c r="F115" s="26"/>
      <c r="G115" s="26"/>
    </row>
    <row r="116" spans="1:7" ht="24.95" customHeight="1" x14ac:dyDescent="0.25">
      <c r="A116" s="26"/>
      <c r="B116" s="26"/>
      <c r="C116" s="26"/>
      <c r="D116" s="27"/>
      <c r="E116" s="26"/>
      <c r="F116" s="26"/>
      <c r="G116" s="26"/>
    </row>
    <row r="117" spans="1:7" ht="24.95" customHeight="1" x14ac:dyDescent="0.25">
      <c r="A117" s="26"/>
      <c r="B117" s="26"/>
      <c r="C117" s="26"/>
      <c r="D117" s="27"/>
      <c r="E117" s="26"/>
      <c r="F117" s="26"/>
      <c r="G117" s="26"/>
    </row>
    <row r="118" spans="1:7" ht="24.95" customHeight="1" x14ac:dyDescent="0.25">
      <c r="A118" s="26"/>
      <c r="B118" s="26"/>
      <c r="C118" s="26"/>
      <c r="D118" s="27"/>
      <c r="E118" s="26"/>
      <c r="F118" s="26"/>
      <c r="G118" s="26"/>
    </row>
    <row r="119" spans="1:7" ht="24.95" customHeight="1" x14ac:dyDescent="0.25">
      <c r="A119" s="26"/>
      <c r="B119" s="26"/>
      <c r="C119" s="26"/>
      <c r="D119" s="27"/>
      <c r="E119" s="26"/>
      <c r="F119" s="26"/>
      <c r="G119" s="26"/>
    </row>
    <row r="120" spans="1:7" ht="24.95" customHeight="1" x14ac:dyDescent="0.25">
      <c r="A120" s="26"/>
      <c r="B120" s="26"/>
      <c r="C120" s="26"/>
      <c r="D120" s="27"/>
      <c r="E120" s="26"/>
      <c r="F120" s="26"/>
      <c r="G120" s="26"/>
    </row>
    <row r="121" spans="1:7" ht="24.95" customHeight="1" x14ac:dyDescent="0.25">
      <c r="A121" s="26"/>
      <c r="B121" s="26"/>
      <c r="C121" s="26"/>
      <c r="D121" s="27"/>
      <c r="E121" s="26"/>
      <c r="F121" s="26"/>
      <c r="G121" s="26"/>
    </row>
    <row r="122" spans="1:7" ht="24.95" customHeight="1" x14ac:dyDescent="0.25">
      <c r="A122" s="26"/>
      <c r="B122" s="26"/>
      <c r="C122" s="26"/>
      <c r="D122" s="27"/>
      <c r="E122" s="26"/>
      <c r="F122" s="26"/>
      <c r="G122" s="26"/>
    </row>
    <row r="123" spans="1:7" ht="24.95" customHeight="1" x14ac:dyDescent="0.25">
      <c r="A123" s="26"/>
      <c r="B123" s="26"/>
      <c r="C123" s="26"/>
      <c r="D123" s="27"/>
      <c r="E123" s="26"/>
      <c r="F123" s="26"/>
      <c r="G123" s="26"/>
    </row>
    <row r="124" spans="1:7" ht="24.95" customHeight="1" x14ac:dyDescent="0.25">
      <c r="A124" s="26"/>
      <c r="B124" s="26"/>
      <c r="C124" s="26"/>
      <c r="D124" s="27"/>
      <c r="E124" s="26"/>
      <c r="F124" s="26"/>
      <c r="G124" s="26"/>
    </row>
    <row r="125" spans="1:7" ht="24.95" customHeight="1" x14ac:dyDescent="0.25">
      <c r="A125" s="26"/>
      <c r="B125" s="26"/>
      <c r="C125" s="26"/>
      <c r="D125" s="27"/>
      <c r="E125" s="26"/>
      <c r="F125" s="26"/>
      <c r="G125" s="26"/>
    </row>
    <row r="126" spans="1:7" ht="24.95" customHeight="1" x14ac:dyDescent="0.25">
      <c r="A126" s="26"/>
      <c r="B126" s="26"/>
      <c r="C126" s="26"/>
      <c r="D126" s="27"/>
      <c r="E126" s="26"/>
      <c r="F126" s="26"/>
      <c r="G126" s="26"/>
    </row>
    <row r="127" spans="1:7" ht="24.95" customHeight="1" x14ac:dyDescent="0.25">
      <c r="A127" s="26"/>
      <c r="B127" s="26"/>
      <c r="C127" s="26"/>
      <c r="D127" s="27"/>
      <c r="E127" s="26"/>
      <c r="F127" s="26"/>
      <c r="G127" s="26"/>
    </row>
    <row r="128" spans="1:7" ht="24.95" customHeight="1" x14ac:dyDescent="0.25">
      <c r="A128" s="26"/>
      <c r="B128" s="26"/>
      <c r="C128" s="26"/>
      <c r="D128" s="27"/>
      <c r="E128" s="26"/>
      <c r="F128" s="26"/>
      <c r="G128" s="26"/>
    </row>
    <row r="129" spans="1:7" ht="24.95" customHeight="1" x14ac:dyDescent="0.25">
      <c r="A129" s="26"/>
      <c r="B129" s="26"/>
      <c r="C129" s="26"/>
      <c r="D129" s="27"/>
      <c r="E129" s="26"/>
      <c r="F129" s="26"/>
      <c r="G129" s="26"/>
    </row>
    <row r="130" spans="1:7" ht="24.95" customHeight="1" x14ac:dyDescent="0.25">
      <c r="A130" s="26"/>
      <c r="B130" s="26"/>
      <c r="C130" s="26"/>
      <c r="D130" s="27"/>
      <c r="E130" s="26"/>
      <c r="F130" s="26"/>
      <c r="G130" s="26"/>
    </row>
    <row r="131" spans="1:7" ht="24.95" customHeight="1" x14ac:dyDescent="0.25">
      <c r="A131" s="26"/>
      <c r="B131" s="26"/>
      <c r="C131" s="26"/>
      <c r="D131" s="27"/>
      <c r="E131" s="26"/>
      <c r="F131" s="26"/>
      <c r="G131" s="26"/>
    </row>
    <row r="132" spans="1:7" ht="24.95" customHeight="1" x14ac:dyDescent="0.25">
      <c r="A132" s="26"/>
      <c r="B132" s="26"/>
      <c r="C132" s="26"/>
      <c r="D132" s="27"/>
      <c r="E132" s="26"/>
      <c r="F132" s="26"/>
      <c r="G132" s="26"/>
    </row>
    <row r="133" spans="1:7" ht="24.95" customHeight="1" x14ac:dyDescent="0.25">
      <c r="A133" s="26"/>
      <c r="B133" s="26"/>
      <c r="C133" s="26"/>
      <c r="D133" s="27"/>
      <c r="E133" s="26"/>
      <c r="F133" s="26"/>
      <c r="G133" s="26"/>
    </row>
    <row r="134" spans="1:7" ht="24.95" customHeight="1" x14ac:dyDescent="0.25">
      <c r="A134" s="26"/>
      <c r="B134" s="26"/>
      <c r="C134" s="26"/>
      <c r="D134" s="27"/>
      <c r="E134" s="26"/>
      <c r="F134" s="26"/>
      <c r="G134" s="26"/>
    </row>
    <row r="135" spans="1:7" ht="24.95" customHeight="1" x14ac:dyDescent="0.25">
      <c r="A135" s="26"/>
      <c r="B135" s="26"/>
      <c r="C135" s="26"/>
      <c r="D135" s="27"/>
      <c r="E135" s="26"/>
      <c r="F135" s="26"/>
      <c r="G135" s="26"/>
    </row>
    <row r="136" spans="1:7" ht="24.95" customHeight="1" x14ac:dyDescent="0.25">
      <c r="A136" s="26"/>
      <c r="B136" s="26"/>
      <c r="C136" s="26"/>
      <c r="D136" s="27"/>
      <c r="E136" s="26"/>
      <c r="F136" s="26"/>
      <c r="G136" s="26"/>
    </row>
    <row r="137" spans="1:7" ht="24.95" customHeight="1" x14ac:dyDescent="0.25">
      <c r="A137" s="26"/>
      <c r="B137" s="26"/>
      <c r="C137" s="26"/>
      <c r="D137" s="27"/>
      <c r="E137" s="26"/>
      <c r="F137" s="26"/>
      <c r="G137" s="26"/>
    </row>
    <row r="138" spans="1:7" ht="24.95" customHeight="1" x14ac:dyDescent="0.25">
      <c r="A138" s="26"/>
      <c r="B138" s="26"/>
      <c r="C138" s="26"/>
      <c r="D138" s="27"/>
      <c r="E138" s="26"/>
      <c r="F138" s="26"/>
      <c r="G138" s="26"/>
    </row>
    <row r="139" spans="1:7" ht="24.95" customHeight="1" x14ac:dyDescent="0.25">
      <c r="A139" s="26"/>
      <c r="B139" s="26"/>
      <c r="C139" s="26"/>
      <c r="D139" s="27"/>
      <c r="E139" s="26"/>
      <c r="F139" s="26"/>
      <c r="G139" s="26"/>
    </row>
    <row r="140" spans="1:7" ht="24.95" customHeight="1" x14ac:dyDescent="0.25">
      <c r="A140" s="26"/>
      <c r="B140" s="26"/>
      <c r="C140" s="26"/>
      <c r="D140" s="27"/>
      <c r="E140" s="26"/>
      <c r="F140" s="26"/>
      <c r="G140" s="26"/>
    </row>
    <row r="141" spans="1:7" ht="24.95" customHeight="1" x14ac:dyDescent="0.25">
      <c r="A141" s="26"/>
      <c r="B141" s="26"/>
      <c r="C141" s="26"/>
      <c r="D141" s="27"/>
      <c r="E141" s="26"/>
      <c r="F141" s="26"/>
      <c r="G141" s="26"/>
    </row>
    <row r="142" spans="1:7" ht="24.95" customHeight="1" x14ac:dyDescent="0.25">
      <c r="A142" s="26"/>
      <c r="B142" s="26"/>
      <c r="C142" s="26"/>
      <c r="D142" s="27"/>
      <c r="E142" s="26"/>
      <c r="F142" s="26"/>
      <c r="G142" s="26"/>
    </row>
    <row r="143" spans="1:7" ht="24.95" customHeight="1" x14ac:dyDescent="0.25">
      <c r="A143" s="26"/>
      <c r="B143" s="26"/>
      <c r="C143" s="26"/>
      <c r="D143" s="27"/>
      <c r="E143" s="26"/>
      <c r="F143" s="26"/>
      <c r="G143" s="26"/>
    </row>
    <row r="144" spans="1:7" ht="24.95" customHeight="1" x14ac:dyDescent="0.25">
      <c r="A144" s="26"/>
      <c r="B144" s="26"/>
      <c r="C144" s="26"/>
      <c r="D144" s="27"/>
      <c r="E144" s="26"/>
      <c r="F144" s="26"/>
      <c r="G144" s="26"/>
    </row>
    <row r="145" spans="1:7" ht="24.95" customHeight="1" x14ac:dyDescent="0.25">
      <c r="A145" s="26"/>
      <c r="B145" s="26"/>
      <c r="C145" s="26"/>
      <c r="D145" s="27"/>
      <c r="E145" s="26"/>
      <c r="F145" s="26"/>
      <c r="G145" s="26"/>
    </row>
    <row r="146" spans="1:7" ht="24.95" customHeight="1" x14ac:dyDescent="0.25">
      <c r="A146" s="26"/>
      <c r="B146" s="26"/>
      <c r="C146" s="26"/>
      <c r="D146" s="27"/>
      <c r="E146" s="26"/>
      <c r="F146" s="26"/>
      <c r="G146" s="26"/>
    </row>
    <row r="147" spans="1:7" ht="24.95" customHeight="1" x14ac:dyDescent="0.25">
      <c r="A147" s="26"/>
      <c r="B147" s="26"/>
      <c r="C147" s="26"/>
      <c r="D147" s="27"/>
      <c r="E147" s="26"/>
      <c r="F147" s="26"/>
      <c r="G147" s="26"/>
    </row>
    <row r="148" spans="1:7" ht="24.95" customHeight="1" x14ac:dyDescent="0.25">
      <c r="A148" s="26"/>
      <c r="B148" s="26"/>
      <c r="C148" s="26"/>
      <c r="D148" s="27"/>
      <c r="E148" s="26"/>
      <c r="F148" s="26"/>
      <c r="G148" s="26"/>
    </row>
    <row r="149" spans="1:7" ht="24.95" customHeight="1" x14ac:dyDescent="0.25">
      <c r="A149" s="26"/>
      <c r="B149" s="26"/>
      <c r="C149" s="26"/>
      <c r="D149" s="27"/>
      <c r="E149" s="26"/>
      <c r="F149" s="26"/>
      <c r="G149" s="26"/>
    </row>
    <row r="150" spans="1:7" ht="24.95" customHeight="1" x14ac:dyDescent="0.25">
      <c r="A150" s="26"/>
      <c r="B150" s="26"/>
      <c r="C150" s="26"/>
      <c r="D150" s="27"/>
      <c r="E150" s="26"/>
      <c r="F150" s="26"/>
      <c r="G150" s="26"/>
    </row>
    <row r="151" spans="1:7" ht="24.95" customHeight="1" x14ac:dyDescent="0.25">
      <c r="A151" s="26"/>
      <c r="B151" s="26"/>
      <c r="C151" s="26"/>
      <c r="D151" s="27"/>
      <c r="E151" s="26"/>
      <c r="F151" s="26"/>
      <c r="G151" s="26"/>
    </row>
    <row r="152" spans="1:7" ht="24.95" customHeight="1" x14ac:dyDescent="0.25">
      <c r="A152" s="26"/>
      <c r="B152" s="26"/>
      <c r="C152" s="26"/>
      <c r="D152" s="27"/>
      <c r="E152" s="26"/>
      <c r="F152" s="26"/>
      <c r="G152" s="26"/>
    </row>
    <row r="153" spans="1:7" ht="24.95" customHeight="1" x14ac:dyDescent="0.25">
      <c r="A153" s="26"/>
      <c r="B153" s="26"/>
      <c r="C153" s="26"/>
      <c r="D153" s="27"/>
      <c r="E153" s="26"/>
      <c r="F153" s="26"/>
      <c r="G153" s="26"/>
    </row>
    <row r="154" spans="1:7" ht="24.95" customHeight="1" x14ac:dyDescent="0.25">
      <c r="A154" s="26"/>
      <c r="B154" s="26"/>
      <c r="C154" s="26"/>
      <c r="D154" s="27"/>
      <c r="E154" s="26"/>
      <c r="F154" s="26"/>
      <c r="G154" s="26"/>
    </row>
    <row r="155" spans="1:7" ht="24.95" customHeight="1" x14ac:dyDescent="0.25">
      <c r="A155" s="26"/>
      <c r="B155" s="26"/>
      <c r="C155" s="26"/>
      <c r="D155" s="27"/>
      <c r="E155" s="26"/>
      <c r="F155" s="26"/>
      <c r="G155" s="26"/>
    </row>
    <row r="156" spans="1:7" ht="24.95" customHeight="1" x14ac:dyDescent="0.25">
      <c r="A156" s="26"/>
      <c r="B156" s="26"/>
      <c r="C156" s="26"/>
      <c r="D156" s="27"/>
      <c r="E156" s="26"/>
      <c r="F156" s="26"/>
      <c r="G156" s="26"/>
    </row>
    <row r="157" spans="1:7" ht="24.95" customHeight="1" x14ac:dyDescent="0.25">
      <c r="A157" s="26"/>
      <c r="B157" s="26"/>
      <c r="C157" s="26"/>
      <c r="D157" s="27"/>
      <c r="E157" s="26"/>
      <c r="F157" s="26"/>
      <c r="G157" s="26"/>
    </row>
    <row r="158" spans="1:7" ht="24.95" customHeight="1" x14ac:dyDescent="0.25">
      <c r="A158" s="26"/>
      <c r="B158" s="26"/>
      <c r="C158" s="26"/>
      <c r="D158" s="27"/>
      <c r="E158" s="26"/>
      <c r="F158" s="26"/>
      <c r="G158" s="26"/>
    </row>
    <row r="159" spans="1:7" ht="24.95" customHeight="1" x14ac:dyDescent="0.25">
      <c r="A159" s="26"/>
      <c r="B159" s="26"/>
      <c r="C159" s="26"/>
      <c r="D159" s="27"/>
      <c r="E159" s="26"/>
      <c r="F159" s="26"/>
      <c r="G159" s="26"/>
    </row>
    <row r="160" spans="1:7" ht="24.95" customHeight="1" x14ac:dyDescent="0.25">
      <c r="A160" s="26"/>
      <c r="B160" s="26"/>
      <c r="C160" s="26"/>
      <c r="D160" s="27"/>
      <c r="E160" s="26"/>
      <c r="F160" s="26"/>
      <c r="G160" s="26"/>
    </row>
    <row r="161" spans="1:7" ht="24.95" customHeight="1" x14ac:dyDescent="0.25">
      <c r="A161" s="26"/>
      <c r="B161" s="26"/>
      <c r="C161" s="26"/>
      <c r="D161" s="27"/>
      <c r="E161" s="26"/>
      <c r="F161" s="26"/>
      <c r="G161" s="26"/>
    </row>
    <row r="162" spans="1:7" ht="24.95" customHeight="1" x14ac:dyDescent="0.25">
      <c r="A162" s="26"/>
      <c r="B162" s="26"/>
      <c r="C162" s="26"/>
      <c r="D162" s="27"/>
      <c r="E162" s="26"/>
      <c r="F162" s="26"/>
      <c r="G162" s="26"/>
    </row>
    <row r="163" spans="1:7" ht="24.95" customHeight="1" x14ac:dyDescent="0.25">
      <c r="A163" s="26"/>
      <c r="B163" s="26"/>
      <c r="C163" s="26"/>
      <c r="D163" s="27"/>
      <c r="E163" s="26"/>
      <c r="F163" s="26"/>
      <c r="G163" s="26"/>
    </row>
    <row r="164" spans="1:7" ht="24.95" customHeight="1" x14ac:dyDescent="0.25">
      <c r="A164" s="26"/>
      <c r="B164" s="26"/>
      <c r="C164" s="26"/>
      <c r="D164" s="27"/>
      <c r="E164" s="26"/>
      <c r="F164" s="26"/>
      <c r="G164" s="26"/>
    </row>
    <row r="165" spans="1:7" ht="24.95" customHeight="1" x14ac:dyDescent="0.25">
      <c r="A165" s="26"/>
      <c r="B165" s="26"/>
      <c r="C165" s="26"/>
      <c r="D165" s="27"/>
      <c r="E165" s="26"/>
      <c r="F165" s="26"/>
      <c r="G165" s="26"/>
    </row>
    <row r="166" spans="1:7" ht="24.95" customHeight="1" x14ac:dyDescent="0.25">
      <c r="A166" s="26"/>
      <c r="B166" s="26"/>
      <c r="C166" s="26"/>
      <c r="D166" s="27"/>
      <c r="E166" s="26"/>
      <c r="F166" s="26"/>
      <c r="G166" s="26"/>
    </row>
    <row r="167" spans="1:7" ht="24.95" customHeight="1" x14ac:dyDescent="0.25">
      <c r="A167" s="26"/>
      <c r="B167" s="26"/>
      <c r="C167" s="26"/>
      <c r="D167" s="27"/>
      <c r="E167" s="26"/>
      <c r="F167" s="26"/>
      <c r="G167" s="26"/>
    </row>
    <row r="168" spans="1:7" ht="24.95" customHeight="1" x14ac:dyDescent="0.25">
      <c r="A168" s="26"/>
      <c r="B168" s="26"/>
      <c r="C168" s="26"/>
      <c r="D168" s="27"/>
      <c r="E168" s="26"/>
      <c r="F168" s="26"/>
      <c r="G168" s="26"/>
    </row>
    <row r="169" spans="1:7" ht="24.95" customHeight="1" x14ac:dyDescent="0.25">
      <c r="A169" s="26"/>
      <c r="B169" s="26"/>
      <c r="C169" s="26"/>
      <c r="D169" s="27"/>
      <c r="E169" s="26"/>
      <c r="F169" s="26"/>
      <c r="G169" s="26"/>
    </row>
    <row r="170" spans="1:7" ht="24.95" customHeight="1" x14ac:dyDescent="0.25">
      <c r="A170" s="26"/>
      <c r="B170" s="26"/>
      <c r="C170" s="26"/>
      <c r="D170" s="27"/>
      <c r="E170" s="26"/>
      <c r="F170" s="26"/>
      <c r="G170" s="26"/>
    </row>
    <row r="171" spans="1:7" ht="24.95" customHeight="1" x14ac:dyDescent="0.25">
      <c r="A171" s="26"/>
      <c r="B171" s="26"/>
      <c r="C171" s="26"/>
      <c r="D171" s="27"/>
      <c r="E171" s="26"/>
      <c r="F171" s="26"/>
      <c r="G171" s="26"/>
    </row>
    <row r="172" spans="1:7" ht="24.95" customHeight="1" x14ac:dyDescent="0.25">
      <c r="A172" s="26"/>
      <c r="B172" s="26"/>
      <c r="C172" s="26"/>
      <c r="D172" s="27"/>
      <c r="E172" s="26"/>
      <c r="F172" s="26"/>
      <c r="G172" s="26"/>
    </row>
    <row r="173" spans="1:7" ht="24.95" customHeight="1" x14ac:dyDescent="0.25">
      <c r="A173" s="26"/>
      <c r="B173" s="26"/>
      <c r="C173" s="26"/>
      <c r="D173" s="27"/>
      <c r="E173" s="26"/>
      <c r="F173" s="26"/>
      <c r="G173" s="26"/>
    </row>
    <row r="174" spans="1:7" ht="24.95" customHeight="1" x14ac:dyDescent="0.25">
      <c r="A174" s="26"/>
      <c r="B174" s="26"/>
      <c r="C174" s="26"/>
      <c r="D174" s="27"/>
      <c r="E174" s="26"/>
      <c r="F174" s="26"/>
      <c r="G174" s="26"/>
    </row>
    <row r="175" spans="1:7" ht="24.95" customHeight="1" x14ac:dyDescent="0.25">
      <c r="A175" s="26"/>
      <c r="B175" s="26"/>
      <c r="C175" s="26"/>
      <c r="D175" s="27"/>
      <c r="E175" s="26"/>
      <c r="F175" s="26"/>
      <c r="G175" s="26"/>
    </row>
    <row r="176" spans="1:7" ht="24.95" customHeight="1" x14ac:dyDescent="0.25">
      <c r="A176" s="26"/>
      <c r="B176" s="26"/>
      <c r="C176" s="26"/>
      <c r="D176" s="27"/>
      <c r="E176" s="26"/>
      <c r="F176" s="26"/>
      <c r="G176" s="26"/>
    </row>
    <row r="177" spans="1:7" ht="24.95" customHeight="1" x14ac:dyDescent="0.25">
      <c r="A177" s="26"/>
      <c r="B177" s="26"/>
      <c r="C177" s="26"/>
      <c r="D177" s="27"/>
      <c r="E177" s="26"/>
      <c r="F177" s="26"/>
      <c r="G177" s="26"/>
    </row>
    <row r="178" spans="1:7" ht="24.95" customHeight="1" x14ac:dyDescent="0.25">
      <c r="A178" s="26"/>
      <c r="B178" s="26"/>
      <c r="C178" s="26"/>
      <c r="D178" s="27"/>
      <c r="E178" s="26"/>
      <c r="F178" s="26"/>
      <c r="G178" s="26"/>
    </row>
    <row r="179" spans="1:7" ht="24.95" customHeight="1" x14ac:dyDescent="0.25">
      <c r="A179" s="26"/>
      <c r="B179" s="26"/>
      <c r="C179" s="26"/>
      <c r="D179" s="27"/>
      <c r="E179" s="26"/>
      <c r="F179" s="26"/>
      <c r="G179" s="26"/>
    </row>
    <row r="180" spans="1:7" ht="24.95" customHeight="1" x14ac:dyDescent="0.25">
      <c r="A180" s="26"/>
      <c r="B180" s="26"/>
      <c r="C180" s="26"/>
      <c r="D180" s="27"/>
      <c r="E180" s="26"/>
      <c r="F180" s="26"/>
      <c r="G180" s="26"/>
    </row>
    <row r="181" spans="1:7" ht="24.95" customHeight="1" x14ac:dyDescent="0.25">
      <c r="A181" s="26"/>
      <c r="B181" s="26"/>
      <c r="C181" s="26"/>
      <c r="D181" s="27"/>
      <c r="E181" s="26"/>
      <c r="F181" s="26"/>
      <c r="G181" s="26"/>
    </row>
    <row r="182" spans="1:7" ht="24.95" customHeight="1" x14ac:dyDescent="0.25">
      <c r="A182" s="26"/>
      <c r="B182" s="26"/>
      <c r="C182" s="26"/>
      <c r="D182" s="27"/>
      <c r="E182" s="26"/>
      <c r="F182" s="26"/>
      <c r="G182" s="26"/>
    </row>
    <row r="183" spans="1:7" ht="24.95" customHeight="1" x14ac:dyDescent="0.25">
      <c r="A183" s="26"/>
      <c r="B183" s="26"/>
      <c r="C183" s="26"/>
      <c r="D183" s="27"/>
      <c r="E183" s="26"/>
      <c r="F183" s="26"/>
      <c r="G183" s="26"/>
    </row>
    <row r="184" spans="1:7" ht="24.95" customHeight="1" x14ac:dyDescent="0.25">
      <c r="A184" s="26"/>
      <c r="B184" s="26"/>
      <c r="C184" s="26"/>
      <c r="D184" s="27"/>
      <c r="E184" s="26"/>
      <c r="F184" s="26"/>
      <c r="G184" s="26"/>
    </row>
    <row r="185" spans="1:7" ht="24.95" customHeight="1" x14ac:dyDescent="0.25">
      <c r="A185" s="26"/>
      <c r="B185" s="26"/>
      <c r="C185" s="26"/>
      <c r="D185" s="27"/>
      <c r="E185" s="26"/>
      <c r="F185" s="26"/>
      <c r="G185" s="26"/>
    </row>
    <row r="186" spans="1:7" ht="24.95" customHeight="1" x14ac:dyDescent="0.25">
      <c r="A186" s="26"/>
      <c r="B186" s="26"/>
      <c r="C186" s="26"/>
      <c r="D186" s="27"/>
      <c r="E186" s="26"/>
      <c r="F186" s="26"/>
      <c r="G186" s="26"/>
    </row>
    <row r="187" spans="1:7" ht="24.95" customHeight="1" x14ac:dyDescent="0.25">
      <c r="A187" s="26"/>
      <c r="B187" s="26"/>
      <c r="C187" s="26"/>
      <c r="D187" s="27"/>
      <c r="E187" s="26"/>
      <c r="F187" s="26"/>
      <c r="G187" s="26"/>
    </row>
    <row r="188" spans="1:7" ht="24.95" customHeight="1" x14ac:dyDescent="0.25">
      <c r="A188" s="26"/>
      <c r="B188" s="26"/>
      <c r="C188" s="26"/>
      <c r="D188" s="27"/>
      <c r="E188" s="26"/>
      <c r="F188" s="26"/>
      <c r="G188" s="26"/>
    </row>
    <row r="189" spans="1:7" ht="24.95" customHeight="1" x14ac:dyDescent="0.25">
      <c r="A189" s="26"/>
      <c r="B189" s="26"/>
      <c r="C189" s="26"/>
      <c r="D189" s="27"/>
      <c r="E189" s="26"/>
      <c r="F189" s="26"/>
      <c r="G189" s="26"/>
    </row>
    <row r="190" spans="1:7" ht="24.95" customHeight="1" x14ac:dyDescent="0.25">
      <c r="A190" s="26"/>
      <c r="B190" s="26"/>
      <c r="C190" s="26"/>
      <c r="D190" s="27"/>
      <c r="E190" s="26"/>
      <c r="F190" s="26"/>
      <c r="G190" s="26"/>
    </row>
    <row r="191" spans="1:7" ht="24.95" customHeight="1" x14ac:dyDescent="0.25">
      <c r="A191" s="26"/>
      <c r="B191" s="26"/>
      <c r="C191" s="26"/>
      <c r="D191" s="27"/>
      <c r="E191" s="26"/>
      <c r="F191" s="26"/>
      <c r="G191" s="26"/>
    </row>
    <row r="192" spans="1:7" ht="24.95" customHeight="1" x14ac:dyDescent="0.25">
      <c r="A192" s="26"/>
      <c r="B192" s="26"/>
      <c r="C192" s="26"/>
      <c r="D192" s="27"/>
      <c r="E192" s="26"/>
      <c r="F192" s="26"/>
      <c r="G192" s="26"/>
    </row>
    <row r="193" spans="1:7" ht="24.95" customHeight="1" x14ac:dyDescent="0.25">
      <c r="A193" s="26"/>
      <c r="B193" s="26"/>
      <c r="C193" s="26"/>
      <c r="D193" s="27"/>
      <c r="E193" s="26"/>
      <c r="F193" s="26"/>
      <c r="G193" s="26"/>
    </row>
    <row r="194" spans="1:7" ht="24.95" customHeight="1" x14ac:dyDescent="0.25">
      <c r="A194" s="26"/>
      <c r="B194" s="26"/>
      <c r="C194" s="26"/>
      <c r="D194" s="27"/>
      <c r="E194" s="26"/>
      <c r="F194" s="26"/>
      <c r="G194" s="26"/>
    </row>
    <row r="195" spans="1:7" ht="24.95" customHeight="1" x14ac:dyDescent="0.25">
      <c r="A195" s="26"/>
      <c r="B195" s="26"/>
      <c r="C195" s="26"/>
      <c r="D195" s="27"/>
      <c r="E195" s="26"/>
      <c r="F195" s="26"/>
      <c r="G195" s="26"/>
    </row>
    <row r="196" spans="1:7" ht="24.95" customHeight="1" x14ac:dyDescent="0.25">
      <c r="A196" s="26"/>
      <c r="B196" s="26"/>
      <c r="C196" s="26"/>
      <c r="D196" s="27"/>
      <c r="E196" s="26"/>
      <c r="F196" s="26"/>
      <c r="G196" s="26"/>
    </row>
    <row r="197" spans="1:7" ht="24.95" customHeight="1" x14ac:dyDescent="0.25">
      <c r="A197" s="26"/>
      <c r="B197" s="26"/>
      <c r="C197" s="26"/>
      <c r="D197" s="27"/>
      <c r="E197" s="26"/>
      <c r="F197" s="26"/>
      <c r="G197" s="26"/>
    </row>
    <row r="198" spans="1:7" ht="24.95" customHeight="1" x14ac:dyDescent="0.25">
      <c r="A198" s="26"/>
      <c r="B198" s="26"/>
      <c r="C198" s="26"/>
      <c r="D198" s="27"/>
      <c r="E198" s="26"/>
      <c r="F198" s="26"/>
      <c r="G198" s="26"/>
    </row>
    <row r="199" spans="1:7" ht="24.95" customHeight="1" x14ac:dyDescent="0.25">
      <c r="A199" s="26"/>
      <c r="B199" s="26"/>
      <c r="C199" s="26"/>
      <c r="D199" s="27"/>
      <c r="E199" s="26"/>
      <c r="F199" s="26"/>
      <c r="G199" s="26"/>
    </row>
    <row r="200" spans="1:7" ht="24.95" customHeight="1" x14ac:dyDescent="0.25">
      <c r="A200" s="26"/>
      <c r="B200" s="26"/>
      <c r="C200" s="26"/>
      <c r="D200" s="27"/>
      <c r="E200" s="26"/>
      <c r="F200" s="26"/>
      <c r="G200" s="26"/>
    </row>
    <row r="201" spans="1:7" ht="24.95" customHeight="1" x14ac:dyDescent="0.25">
      <c r="A201" s="26"/>
      <c r="B201" s="26"/>
      <c r="C201" s="26"/>
      <c r="D201" s="27"/>
      <c r="E201" s="26"/>
      <c r="F201" s="26"/>
      <c r="G201" s="26"/>
    </row>
    <row r="202" spans="1:7" ht="24.95" customHeight="1" x14ac:dyDescent="0.25">
      <c r="A202" s="26"/>
      <c r="B202" s="26"/>
      <c r="C202" s="26"/>
      <c r="D202" s="27"/>
      <c r="E202" s="26"/>
      <c r="F202" s="26"/>
      <c r="G202" s="26"/>
    </row>
    <row r="203" spans="1:7" ht="24.95" customHeight="1" x14ac:dyDescent="0.25">
      <c r="A203" s="26"/>
      <c r="B203" s="26"/>
      <c r="C203" s="26"/>
      <c r="D203" s="27"/>
      <c r="E203" s="26"/>
      <c r="F203" s="26"/>
      <c r="G203" s="26"/>
    </row>
    <row r="204" spans="1:7" ht="24.95" customHeight="1" x14ac:dyDescent="0.25">
      <c r="A204" s="26"/>
      <c r="B204" s="26"/>
      <c r="C204" s="26"/>
      <c r="D204" s="27"/>
      <c r="E204" s="26"/>
      <c r="F204" s="26"/>
      <c r="G204" s="26"/>
    </row>
    <row r="205" spans="1:7" ht="24.95" customHeight="1" x14ac:dyDescent="0.25">
      <c r="A205" s="26"/>
      <c r="B205" s="26"/>
      <c r="C205" s="26"/>
      <c r="D205" s="27"/>
      <c r="E205" s="26"/>
      <c r="F205" s="26"/>
      <c r="G205" s="26"/>
    </row>
    <row r="206" spans="1:7" ht="24.95" customHeight="1" x14ac:dyDescent="0.25">
      <c r="A206" s="26"/>
      <c r="B206" s="26"/>
      <c r="C206" s="26"/>
      <c r="D206" s="27"/>
      <c r="E206" s="26"/>
      <c r="F206" s="26"/>
      <c r="G206" s="26"/>
    </row>
    <row r="207" spans="1:7" ht="24.95" customHeight="1" x14ac:dyDescent="0.25">
      <c r="A207" s="26"/>
      <c r="B207" s="26"/>
      <c r="C207" s="26"/>
      <c r="D207" s="27"/>
      <c r="E207" s="26"/>
      <c r="F207" s="26"/>
      <c r="G207" s="26"/>
    </row>
    <row r="208" spans="1:7" ht="24.95" customHeight="1" x14ac:dyDescent="0.25">
      <c r="A208" s="26"/>
      <c r="B208" s="26"/>
      <c r="C208" s="26"/>
      <c r="D208" s="27"/>
      <c r="E208" s="26"/>
      <c r="F208" s="26"/>
      <c r="G208" s="26"/>
    </row>
    <row r="209" spans="1:7" ht="24.95" customHeight="1" x14ac:dyDescent="0.25">
      <c r="A209" s="26"/>
      <c r="B209" s="26"/>
      <c r="C209" s="26"/>
      <c r="D209" s="27"/>
      <c r="E209" s="26"/>
      <c r="F209" s="26"/>
      <c r="G209" s="26"/>
    </row>
    <row r="210" spans="1:7" ht="24.95" customHeight="1" x14ac:dyDescent="0.25">
      <c r="A210" s="26"/>
      <c r="B210" s="26"/>
      <c r="C210" s="26"/>
      <c r="D210" s="27"/>
      <c r="E210" s="26"/>
      <c r="F210" s="26"/>
      <c r="G210" s="26"/>
    </row>
    <row r="211" spans="1:7" ht="24.95" customHeight="1" x14ac:dyDescent="0.25">
      <c r="A211" s="26"/>
      <c r="B211" s="26"/>
      <c r="C211" s="26"/>
      <c r="D211" s="27"/>
      <c r="E211" s="26"/>
      <c r="F211" s="26"/>
      <c r="G211" s="26"/>
    </row>
    <row r="212" spans="1:7" ht="24.95" customHeight="1" x14ac:dyDescent="0.25">
      <c r="A212" s="26"/>
      <c r="B212" s="26"/>
      <c r="C212" s="26"/>
      <c r="D212" s="27"/>
      <c r="E212" s="26"/>
      <c r="F212" s="26"/>
      <c r="G212" s="26"/>
    </row>
    <row r="213" spans="1:7" ht="24.95" customHeight="1" x14ac:dyDescent="0.25">
      <c r="A213" s="26"/>
      <c r="B213" s="26"/>
      <c r="C213" s="26"/>
      <c r="D213" s="27"/>
      <c r="E213" s="26"/>
      <c r="F213" s="26"/>
      <c r="G213" s="26"/>
    </row>
    <row r="214" spans="1:7" ht="24.95" customHeight="1" x14ac:dyDescent="0.25">
      <c r="A214" s="26"/>
      <c r="B214" s="26"/>
      <c r="C214" s="26"/>
      <c r="D214" s="27"/>
      <c r="E214" s="26"/>
      <c r="F214" s="26"/>
      <c r="G214" s="26"/>
    </row>
    <row r="215" spans="1:7" ht="24.95" customHeight="1" x14ac:dyDescent="0.25">
      <c r="A215" s="26"/>
      <c r="B215" s="26"/>
      <c r="C215" s="26"/>
      <c r="D215" s="27"/>
      <c r="E215" s="26"/>
      <c r="F215" s="26"/>
      <c r="G215" s="26"/>
    </row>
    <row r="216" spans="1:7" ht="24.95" customHeight="1" x14ac:dyDescent="0.25">
      <c r="A216" s="26"/>
      <c r="B216" s="26"/>
      <c r="C216" s="26"/>
      <c r="D216" s="27"/>
      <c r="E216" s="26"/>
      <c r="F216" s="26"/>
      <c r="G216" s="26"/>
    </row>
    <row r="217" spans="1:7" ht="24.95" customHeight="1" x14ac:dyDescent="0.25">
      <c r="A217" s="26"/>
      <c r="B217" s="26"/>
      <c r="C217" s="26"/>
      <c r="D217" s="27"/>
      <c r="E217" s="26"/>
      <c r="F217" s="26"/>
      <c r="G217" s="26"/>
    </row>
    <row r="218" spans="1:7" ht="24.95" customHeight="1" x14ac:dyDescent="0.25">
      <c r="A218" s="26"/>
      <c r="B218" s="26"/>
      <c r="C218" s="26"/>
      <c r="D218" s="27"/>
      <c r="E218" s="26"/>
      <c r="F218" s="26"/>
      <c r="G218" s="26"/>
    </row>
    <row r="219" spans="1:7" ht="24.95" customHeight="1" x14ac:dyDescent="0.25">
      <c r="A219" s="26"/>
      <c r="B219" s="26"/>
      <c r="C219" s="26"/>
      <c r="D219" s="27"/>
      <c r="E219" s="26"/>
      <c r="F219" s="26"/>
      <c r="G219" s="26"/>
    </row>
    <row r="220" spans="1:7" ht="24.95" customHeight="1" x14ac:dyDescent="0.25">
      <c r="A220" s="26"/>
      <c r="B220" s="26"/>
      <c r="C220" s="26"/>
      <c r="D220" s="27"/>
      <c r="E220" s="26"/>
      <c r="F220" s="26"/>
      <c r="G220" s="26"/>
    </row>
    <row r="221" spans="1:7" ht="24.95" customHeight="1" x14ac:dyDescent="0.25">
      <c r="A221" s="26"/>
      <c r="B221" s="26"/>
      <c r="C221" s="26"/>
      <c r="D221" s="27"/>
      <c r="E221" s="26"/>
      <c r="F221" s="26"/>
      <c r="G221" s="26"/>
    </row>
    <row r="222" spans="1:7" ht="24.95" customHeight="1" x14ac:dyDescent="0.25">
      <c r="A222" s="26"/>
      <c r="B222" s="26"/>
      <c r="C222" s="26"/>
      <c r="D222" s="27"/>
      <c r="E222" s="26"/>
      <c r="F222" s="26"/>
      <c r="G222" s="26"/>
    </row>
    <row r="223" spans="1:7" ht="24.95" customHeight="1" x14ac:dyDescent="0.25">
      <c r="A223" s="26"/>
      <c r="B223" s="26"/>
      <c r="C223" s="26"/>
      <c r="D223" s="27"/>
      <c r="E223" s="26"/>
      <c r="F223" s="26"/>
      <c r="G223" s="26"/>
    </row>
    <row r="224" spans="1:7" ht="24.95" customHeight="1" x14ac:dyDescent="0.25">
      <c r="A224" s="26"/>
      <c r="B224" s="26"/>
      <c r="C224" s="26"/>
      <c r="D224" s="27"/>
      <c r="E224" s="26"/>
      <c r="F224" s="26"/>
      <c r="G224" s="26"/>
    </row>
    <row r="225" spans="1:7" ht="24.95" customHeight="1" x14ac:dyDescent="0.25">
      <c r="A225" s="26"/>
      <c r="B225" s="26"/>
      <c r="C225" s="26"/>
      <c r="D225" s="27"/>
      <c r="E225" s="26"/>
      <c r="F225" s="26"/>
      <c r="G225" s="26"/>
    </row>
    <row r="226" spans="1:7" ht="24.95" customHeight="1" x14ac:dyDescent="0.25">
      <c r="A226" s="26"/>
      <c r="B226" s="26"/>
      <c r="C226" s="26"/>
      <c r="D226" s="27"/>
      <c r="E226" s="26"/>
      <c r="F226" s="26"/>
      <c r="G226" s="26"/>
    </row>
    <row r="227" spans="1:7" ht="24.95" customHeight="1" x14ac:dyDescent="0.25">
      <c r="A227" s="26"/>
      <c r="B227" s="26"/>
      <c r="C227" s="26"/>
      <c r="D227" s="27"/>
      <c r="E227" s="26"/>
      <c r="F227" s="26"/>
      <c r="G227" s="26"/>
    </row>
    <row r="228" spans="1:7" ht="24.95" customHeight="1" x14ac:dyDescent="0.25">
      <c r="A228" s="26"/>
      <c r="B228" s="26"/>
      <c r="C228" s="26"/>
      <c r="D228" s="27"/>
      <c r="E228" s="26"/>
      <c r="F228" s="26"/>
      <c r="G228" s="26"/>
    </row>
    <row r="229" spans="1:7" ht="24.95" customHeight="1" x14ac:dyDescent="0.25">
      <c r="A229" s="26"/>
      <c r="B229" s="26"/>
      <c r="C229" s="26"/>
      <c r="D229" s="27"/>
      <c r="E229" s="26"/>
      <c r="F229" s="26"/>
      <c r="G229" s="26"/>
    </row>
    <row r="230" spans="1:7" ht="24.95" customHeight="1" x14ac:dyDescent="0.25">
      <c r="A230" s="26"/>
      <c r="B230" s="26"/>
      <c r="C230" s="26"/>
      <c r="D230" s="27"/>
      <c r="E230" s="26"/>
      <c r="F230" s="26"/>
      <c r="G230" s="26"/>
    </row>
    <row r="231" spans="1:7" ht="24.95" customHeight="1" x14ac:dyDescent="0.25">
      <c r="A231" s="26"/>
      <c r="B231" s="26"/>
      <c r="C231" s="26"/>
      <c r="D231" s="27"/>
      <c r="E231" s="26"/>
      <c r="F231" s="26"/>
      <c r="G231" s="26"/>
    </row>
    <row r="232" spans="1:7" ht="24.95" customHeight="1" x14ac:dyDescent="0.25">
      <c r="A232" s="26"/>
      <c r="B232" s="26"/>
      <c r="C232" s="26"/>
      <c r="D232" s="27"/>
      <c r="E232" s="26"/>
      <c r="F232" s="26"/>
      <c r="G232" s="26"/>
    </row>
    <row r="233" spans="1:7" ht="24.95" customHeight="1" x14ac:dyDescent="0.25">
      <c r="A233" s="26"/>
      <c r="B233" s="26"/>
      <c r="C233" s="26"/>
      <c r="D233" s="27"/>
      <c r="E233" s="26"/>
      <c r="F233" s="26"/>
      <c r="G233" s="26"/>
    </row>
    <row r="234" spans="1:7" ht="24.95" customHeight="1" x14ac:dyDescent="0.25">
      <c r="A234" s="26"/>
      <c r="B234" s="26"/>
      <c r="C234" s="26"/>
      <c r="D234" s="27"/>
      <c r="E234" s="26"/>
      <c r="F234" s="26"/>
      <c r="G234" s="26"/>
    </row>
    <row r="235" spans="1:7" ht="24.95" customHeight="1" x14ac:dyDescent="0.25">
      <c r="A235" s="26"/>
      <c r="B235" s="26"/>
      <c r="C235" s="26"/>
      <c r="D235" s="27"/>
      <c r="E235" s="26"/>
      <c r="F235" s="26"/>
      <c r="G235" s="26"/>
    </row>
    <row r="236" spans="1:7" ht="24.95" customHeight="1" x14ac:dyDescent="0.25">
      <c r="A236" s="26"/>
      <c r="B236" s="26"/>
      <c r="C236" s="26"/>
      <c r="D236" s="27"/>
      <c r="E236" s="26"/>
      <c r="F236" s="26"/>
      <c r="G236" s="26"/>
    </row>
    <row r="237" spans="1:7" ht="24.95" customHeight="1" x14ac:dyDescent="0.25">
      <c r="A237" s="26"/>
      <c r="B237" s="26"/>
      <c r="C237" s="26"/>
      <c r="D237" s="27"/>
      <c r="E237" s="26"/>
      <c r="F237" s="26"/>
      <c r="G237" s="26"/>
    </row>
    <row r="238" spans="1:7" ht="24.95" customHeight="1" x14ac:dyDescent="0.25">
      <c r="A238" s="26"/>
      <c r="B238" s="26"/>
      <c r="C238" s="26"/>
      <c r="D238" s="27"/>
      <c r="E238" s="26"/>
      <c r="F238" s="26"/>
      <c r="G238" s="26"/>
    </row>
    <row r="239" spans="1:7" ht="24.95" customHeight="1" x14ac:dyDescent="0.25">
      <c r="A239" s="26"/>
      <c r="B239" s="26"/>
      <c r="C239" s="26"/>
      <c r="D239" s="27"/>
      <c r="E239" s="26"/>
      <c r="F239" s="26"/>
      <c r="G239" s="26"/>
    </row>
    <row r="240" spans="1:7" ht="24.95" customHeight="1" x14ac:dyDescent="0.25">
      <c r="A240" s="26"/>
      <c r="B240" s="26"/>
      <c r="C240" s="26"/>
      <c r="D240" s="27"/>
      <c r="E240" s="26"/>
      <c r="F240" s="26"/>
      <c r="G240" s="26"/>
    </row>
    <row r="241" spans="1:7" ht="24.95" customHeight="1" x14ac:dyDescent="0.25">
      <c r="A241" s="26"/>
      <c r="B241" s="26"/>
      <c r="C241" s="26"/>
      <c r="D241" s="27"/>
      <c r="E241" s="26"/>
      <c r="F241" s="26"/>
      <c r="G241" s="26"/>
    </row>
    <row r="242" spans="1:7" ht="24.95" customHeight="1" x14ac:dyDescent="0.25">
      <c r="A242" s="26"/>
      <c r="B242" s="26"/>
      <c r="C242" s="26"/>
      <c r="D242" s="27"/>
      <c r="E242" s="26"/>
      <c r="F242" s="26"/>
      <c r="G242" s="26"/>
    </row>
    <row r="243" spans="1:7" ht="24.95" customHeight="1" x14ac:dyDescent="0.25">
      <c r="A243" s="26"/>
      <c r="B243" s="26"/>
      <c r="C243" s="26"/>
      <c r="D243" s="27"/>
      <c r="E243" s="26"/>
      <c r="F243" s="26"/>
      <c r="G243" s="26"/>
    </row>
    <row r="244" spans="1:7" ht="24.95" customHeight="1" x14ac:dyDescent="0.25">
      <c r="A244" s="26"/>
      <c r="B244" s="26"/>
      <c r="C244" s="26"/>
      <c r="D244" s="27"/>
      <c r="E244" s="26"/>
      <c r="F244" s="26"/>
      <c r="G244" s="26"/>
    </row>
    <row r="245" spans="1:7" ht="24.95" customHeight="1" x14ac:dyDescent="0.25">
      <c r="A245" s="26"/>
      <c r="B245" s="26"/>
      <c r="C245" s="26"/>
      <c r="D245" s="27"/>
      <c r="E245" s="26"/>
      <c r="F245" s="26"/>
      <c r="G245" s="26"/>
    </row>
    <row r="246" spans="1:7" ht="24.95" customHeight="1" x14ac:dyDescent="0.25">
      <c r="A246" s="26"/>
      <c r="B246" s="26"/>
      <c r="C246" s="26"/>
      <c r="D246" s="27"/>
      <c r="E246" s="26"/>
      <c r="F246" s="26"/>
      <c r="G246" s="26"/>
    </row>
    <row r="247" spans="1:7" ht="24.95" customHeight="1" x14ac:dyDescent="0.25">
      <c r="A247" s="26"/>
      <c r="B247" s="26"/>
      <c r="C247" s="26"/>
      <c r="D247" s="27"/>
      <c r="E247" s="26"/>
      <c r="F247" s="26"/>
      <c r="G247" s="26"/>
    </row>
    <row r="248" spans="1:7" ht="24.95" customHeight="1" x14ac:dyDescent="0.25">
      <c r="A248" s="26"/>
      <c r="B248" s="26"/>
      <c r="C248" s="26"/>
      <c r="D248" s="27"/>
      <c r="E248" s="26"/>
      <c r="F248" s="26"/>
      <c r="G248" s="26"/>
    </row>
    <row r="249" spans="1:7" ht="24.95" customHeight="1" x14ac:dyDescent="0.25">
      <c r="A249" s="26"/>
      <c r="B249" s="26"/>
      <c r="C249" s="26"/>
      <c r="D249" s="27"/>
      <c r="E249" s="26"/>
      <c r="F249" s="26"/>
      <c r="G249" s="26"/>
    </row>
    <row r="250" spans="1:7" ht="24.95" customHeight="1" x14ac:dyDescent="0.25">
      <c r="A250" s="26"/>
      <c r="B250" s="26"/>
      <c r="C250" s="26"/>
      <c r="D250" s="27"/>
      <c r="E250" s="26"/>
      <c r="F250" s="26"/>
      <c r="G250" s="26"/>
    </row>
    <row r="251" spans="1:7" ht="24.95" customHeight="1" x14ac:dyDescent="0.25">
      <c r="A251" s="26"/>
      <c r="B251" s="26"/>
      <c r="C251" s="26"/>
      <c r="D251" s="27"/>
      <c r="E251" s="26"/>
      <c r="F251" s="26"/>
      <c r="G251" s="26"/>
    </row>
    <row r="252" spans="1:7" ht="24.95" customHeight="1" x14ac:dyDescent="0.25">
      <c r="A252" s="26"/>
      <c r="B252" s="26"/>
      <c r="C252" s="26"/>
      <c r="D252" s="27"/>
      <c r="E252" s="26"/>
      <c r="F252" s="26"/>
      <c r="G252" s="26"/>
    </row>
    <row r="253" spans="1:7" ht="24.95" customHeight="1" x14ac:dyDescent="0.25">
      <c r="A253" s="26"/>
      <c r="B253" s="26"/>
      <c r="C253" s="26"/>
      <c r="D253" s="27"/>
      <c r="E253" s="26"/>
      <c r="F253" s="26"/>
      <c r="G253" s="26"/>
    </row>
    <row r="254" spans="1:7" ht="24.95" customHeight="1" x14ac:dyDescent="0.25">
      <c r="A254" s="26"/>
      <c r="B254" s="26"/>
      <c r="C254" s="26"/>
      <c r="D254" s="27"/>
      <c r="E254" s="26"/>
      <c r="F254" s="26"/>
      <c r="G254" s="26"/>
    </row>
    <row r="255" spans="1:7" ht="24.95" customHeight="1" x14ac:dyDescent="0.25">
      <c r="A255" s="26"/>
      <c r="B255" s="26"/>
      <c r="C255" s="26"/>
      <c r="D255" s="27"/>
      <c r="E255" s="26"/>
      <c r="F255" s="26"/>
      <c r="G255" s="26"/>
    </row>
    <row r="256" spans="1:7" ht="24.95" customHeight="1" x14ac:dyDescent="0.25">
      <c r="A256" s="26"/>
      <c r="B256" s="26"/>
      <c r="C256" s="26"/>
      <c r="D256" s="27"/>
      <c r="E256" s="26"/>
      <c r="F256" s="26"/>
      <c r="G256" s="26"/>
    </row>
    <row r="257" spans="1:7" ht="24.95" customHeight="1" x14ac:dyDescent="0.25">
      <c r="A257" s="26"/>
      <c r="B257" s="26"/>
      <c r="C257" s="26"/>
      <c r="D257" s="27"/>
      <c r="E257" s="26"/>
      <c r="F257" s="26"/>
      <c r="G257" s="26"/>
    </row>
    <row r="258" spans="1:7" ht="24.95" customHeight="1" x14ac:dyDescent="0.25">
      <c r="A258" s="26"/>
      <c r="B258" s="26"/>
      <c r="C258" s="26"/>
      <c r="D258" s="27"/>
      <c r="E258" s="26"/>
      <c r="F258" s="26"/>
      <c r="G258" s="26"/>
    </row>
    <row r="259" spans="1:7" ht="24.95" customHeight="1" x14ac:dyDescent="0.25">
      <c r="A259" s="26"/>
      <c r="B259" s="26"/>
      <c r="C259" s="26"/>
      <c r="D259" s="27"/>
      <c r="E259" s="26"/>
      <c r="F259" s="26"/>
      <c r="G259" s="26"/>
    </row>
    <row r="260" spans="1:7" ht="24.95" customHeight="1" x14ac:dyDescent="0.25">
      <c r="A260" s="26"/>
      <c r="B260" s="26"/>
      <c r="C260" s="26"/>
      <c r="D260" s="27"/>
      <c r="E260" s="26"/>
      <c r="F260" s="26"/>
      <c r="G260" s="26"/>
    </row>
    <row r="261" spans="1:7" ht="24.95" customHeight="1" x14ac:dyDescent="0.25">
      <c r="A261" s="26"/>
      <c r="B261" s="26"/>
      <c r="C261" s="26"/>
      <c r="D261" s="27"/>
      <c r="E261" s="26"/>
      <c r="F261" s="26"/>
      <c r="G261" s="26"/>
    </row>
    <row r="262" spans="1:7" ht="24.95" customHeight="1" x14ac:dyDescent="0.25">
      <c r="A262" s="26"/>
      <c r="B262" s="26"/>
      <c r="C262" s="26"/>
      <c r="D262" s="27"/>
      <c r="E262" s="26"/>
      <c r="F262" s="26"/>
      <c r="G262" s="26"/>
    </row>
    <row r="263" spans="1:7" ht="24.95" customHeight="1" x14ac:dyDescent="0.25">
      <c r="A263" s="26"/>
      <c r="B263" s="26"/>
      <c r="C263" s="26"/>
      <c r="D263" s="27"/>
      <c r="E263" s="26"/>
      <c r="F263" s="26"/>
      <c r="G263" s="26"/>
    </row>
    <row r="264" spans="1:7" ht="24.95" customHeight="1" x14ac:dyDescent="0.25">
      <c r="A264" s="26"/>
      <c r="B264" s="26"/>
      <c r="C264" s="26"/>
      <c r="D264" s="27"/>
      <c r="E264" s="26"/>
      <c r="F264" s="26"/>
      <c r="G264" s="26"/>
    </row>
    <row r="265" spans="1:7" ht="24.95" customHeight="1" x14ac:dyDescent="0.25">
      <c r="A265" s="26"/>
      <c r="B265" s="26"/>
      <c r="C265" s="26"/>
      <c r="D265" s="27"/>
      <c r="E265" s="26"/>
      <c r="F265" s="26"/>
      <c r="G265" s="26"/>
    </row>
    <row r="266" spans="1:7" ht="24.95" customHeight="1" x14ac:dyDescent="0.25">
      <c r="A266" s="26"/>
      <c r="B266" s="26"/>
      <c r="C266" s="26"/>
      <c r="D266" s="27"/>
      <c r="E266" s="26"/>
      <c r="F266" s="26"/>
      <c r="G266" s="26"/>
    </row>
    <row r="267" spans="1:7" ht="24.95" customHeight="1" x14ac:dyDescent="0.25">
      <c r="A267" s="26"/>
      <c r="B267" s="26"/>
      <c r="C267" s="26"/>
      <c r="D267" s="27"/>
      <c r="E267" s="26"/>
      <c r="F267" s="26"/>
      <c r="G267" s="26"/>
    </row>
    <row r="268" spans="1:7" ht="24.95" customHeight="1" x14ac:dyDescent="0.25">
      <c r="A268" s="26"/>
      <c r="B268" s="26"/>
      <c r="C268" s="26"/>
      <c r="D268" s="27"/>
      <c r="E268" s="26"/>
      <c r="F268" s="26"/>
      <c r="G268" s="26"/>
    </row>
    <row r="269" spans="1:7" ht="24.95" customHeight="1" x14ac:dyDescent="0.25">
      <c r="A269" s="26"/>
      <c r="B269" s="26"/>
      <c r="C269" s="26"/>
      <c r="D269" s="27"/>
      <c r="E269" s="26"/>
      <c r="F269" s="26"/>
      <c r="G269" s="26"/>
    </row>
    <row r="270" spans="1:7" ht="24.95" customHeight="1" x14ac:dyDescent="0.25">
      <c r="A270" s="26"/>
      <c r="B270" s="26"/>
      <c r="C270" s="26"/>
      <c r="D270" s="27"/>
      <c r="E270" s="26"/>
      <c r="F270" s="26"/>
      <c r="G270" s="26"/>
    </row>
    <row r="271" spans="1:7" ht="24.95" customHeight="1" x14ac:dyDescent="0.25">
      <c r="A271" s="26"/>
      <c r="B271" s="26"/>
      <c r="C271" s="26"/>
      <c r="D271" s="27"/>
      <c r="E271" s="26"/>
      <c r="F271" s="26"/>
      <c r="G271" s="26"/>
    </row>
    <row r="272" spans="1:7" ht="24.95" customHeight="1" x14ac:dyDescent="0.25">
      <c r="A272" s="26"/>
      <c r="B272" s="26"/>
      <c r="C272" s="26"/>
      <c r="D272" s="27"/>
      <c r="E272" s="26"/>
      <c r="F272" s="26"/>
      <c r="G272" s="26"/>
    </row>
    <row r="273" spans="1:7" ht="24.95" customHeight="1" x14ac:dyDescent="0.25">
      <c r="A273" s="26"/>
      <c r="B273" s="26"/>
      <c r="C273" s="26"/>
      <c r="D273" s="27"/>
      <c r="E273" s="26"/>
      <c r="F273" s="26"/>
      <c r="G273" s="26"/>
    </row>
    <row r="274" spans="1:7" ht="24.95" customHeight="1" x14ac:dyDescent="0.25">
      <c r="A274" s="26"/>
      <c r="B274" s="26"/>
      <c r="C274" s="26"/>
      <c r="D274" s="27"/>
      <c r="E274" s="26"/>
      <c r="F274" s="26"/>
      <c r="G274" s="26"/>
    </row>
    <row r="275" spans="1:7" ht="24.95" customHeight="1" x14ac:dyDescent="0.25">
      <c r="A275" s="26"/>
      <c r="B275" s="26"/>
      <c r="C275" s="26"/>
      <c r="D275" s="27"/>
      <c r="E275" s="26"/>
      <c r="F275" s="26"/>
      <c r="G275" s="26"/>
    </row>
    <row r="276" spans="1:7" ht="24.95" customHeight="1" x14ac:dyDescent="0.25">
      <c r="A276" s="26"/>
      <c r="B276" s="26"/>
      <c r="C276" s="26"/>
      <c r="D276" s="27"/>
      <c r="E276" s="26"/>
      <c r="F276" s="26"/>
      <c r="G276" s="26"/>
    </row>
    <row r="277" spans="1:7" ht="24.95" customHeight="1" x14ac:dyDescent="0.25">
      <c r="A277" s="26"/>
      <c r="B277" s="26"/>
      <c r="C277" s="26"/>
      <c r="D277" s="27"/>
      <c r="E277" s="26"/>
      <c r="F277" s="26"/>
      <c r="G277" s="26"/>
    </row>
    <row r="278" spans="1:7" ht="24.95" customHeight="1" x14ac:dyDescent="0.25">
      <c r="A278" s="26"/>
      <c r="B278" s="26"/>
      <c r="C278" s="26"/>
      <c r="D278" s="27"/>
      <c r="E278" s="26"/>
      <c r="F278" s="26"/>
      <c r="G278" s="26"/>
    </row>
    <row r="279" spans="1:7" ht="24.95" customHeight="1" x14ac:dyDescent="0.25">
      <c r="A279" s="26"/>
      <c r="B279" s="26"/>
      <c r="C279" s="26"/>
      <c r="D279" s="27"/>
      <c r="E279" s="26"/>
      <c r="F279" s="26"/>
      <c r="G279" s="26"/>
    </row>
    <row r="280" spans="1:7" ht="24.95" customHeight="1" x14ac:dyDescent="0.25">
      <c r="A280" s="26"/>
      <c r="B280" s="26"/>
      <c r="C280" s="26"/>
      <c r="D280" s="27"/>
      <c r="E280" s="26"/>
      <c r="F280" s="26"/>
      <c r="G280" s="26"/>
    </row>
    <row r="281" spans="1:7" ht="24.95" customHeight="1" x14ac:dyDescent="0.25">
      <c r="A281" s="26"/>
      <c r="B281" s="26"/>
      <c r="C281" s="26"/>
      <c r="D281" s="27"/>
      <c r="E281" s="26"/>
      <c r="F281" s="26"/>
      <c r="G281" s="26"/>
    </row>
    <row r="282" spans="1:7" ht="24.95" customHeight="1" x14ac:dyDescent="0.25">
      <c r="A282" s="26"/>
      <c r="B282" s="26"/>
      <c r="C282" s="26"/>
      <c r="D282" s="27"/>
      <c r="E282" s="26"/>
      <c r="F282" s="26"/>
      <c r="G282" s="26"/>
    </row>
    <row r="283" spans="1:7" ht="24.95" customHeight="1" x14ac:dyDescent="0.25">
      <c r="A283" s="26"/>
      <c r="B283" s="26"/>
      <c r="C283" s="26"/>
      <c r="D283" s="27"/>
      <c r="E283" s="26"/>
      <c r="F283" s="26"/>
      <c r="G283" s="26"/>
    </row>
    <row r="284" spans="1:7" ht="24.95" customHeight="1" x14ac:dyDescent="0.25">
      <c r="A284" s="26"/>
      <c r="B284" s="26"/>
      <c r="C284" s="26"/>
      <c r="D284" s="27"/>
      <c r="E284" s="26"/>
      <c r="F284" s="26"/>
      <c r="G284" s="26"/>
    </row>
    <row r="285" spans="1:7" ht="24.95" customHeight="1" x14ac:dyDescent="0.25">
      <c r="A285" s="26"/>
      <c r="B285" s="26"/>
      <c r="C285" s="26"/>
      <c r="D285" s="27"/>
      <c r="E285" s="26"/>
      <c r="F285" s="26"/>
      <c r="G285" s="26"/>
    </row>
    <row r="286" spans="1:7" ht="24.95" customHeight="1" x14ac:dyDescent="0.25">
      <c r="A286" s="26"/>
      <c r="B286" s="26"/>
      <c r="C286" s="26"/>
      <c r="D286" s="27"/>
      <c r="E286" s="26"/>
      <c r="F286" s="26"/>
      <c r="G286" s="26"/>
    </row>
    <row r="287" spans="1:7" ht="24.95" customHeight="1" x14ac:dyDescent="0.25">
      <c r="A287" s="26"/>
      <c r="B287" s="26"/>
      <c r="C287" s="26"/>
      <c r="D287" s="27"/>
      <c r="E287" s="26"/>
      <c r="F287" s="26"/>
      <c r="G287" s="26"/>
    </row>
    <row r="288" spans="1:7" ht="24.95" customHeight="1" x14ac:dyDescent="0.25">
      <c r="A288" s="26"/>
      <c r="B288" s="26"/>
      <c r="C288" s="26"/>
      <c r="D288" s="27"/>
      <c r="E288" s="26"/>
      <c r="F288" s="26"/>
      <c r="G288" s="26"/>
    </row>
    <row r="289" spans="1:7" ht="24.95" customHeight="1" x14ac:dyDescent="0.25">
      <c r="A289" s="26"/>
      <c r="B289" s="26"/>
      <c r="C289" s="26"/>
      <c r="D289" s="27"/>
      <c r="E289" s="26"/>
      <c r="F289" s="26"/>
      <c r="G289" s="26"/>
    </row>
    <row r="290" spans="1:7" ht="24.95" customHeight="1" x14ac:dyDescent="0.25">
      <c r="A290" s="26"/>
      <c r="B290" s="26"/>
      <c r="C290" s="26"/>
      <c r="D290" s="27"/>
      <c r="E290" s="26"/>
      <c r="F290" s="26"/>
      <c r="G290" s="26"/>
    </row>
    <row r="291" spans="1:7" ht="24.95" customHeight="1" x14ac:dyDescent="0.25">
      <c r="A291" s="26"/>
      <c r="B291" s="26"/>
      <c r="C291" s="26"/>
      <c r="D291" s="27"/>
      <c r="E291" s="26"/>
      <c r="F291" s="26"/>
      <c r="G291" s="26"/>
    </row>
    <row r="292" spans="1:7" ht="24.95" customHeight="1" x14ac:dyDescent="0.25">
      <c r="A292" s="26"/>
      <c r="B292" s="26"/>
      <c r="C292" s="26"/>
      <c r="D292" s="27"/>
      <c r="E292" s="26"/>
      <c r="F292" s="26"/>
      <c r="G292" s="26"/>
    </row>
    <row r="293" spans="1:7" ht="24.95" customHeight="1" x14ac:dyDescent="0.25">
      <c r="A293" s="26"/>
      <c r="B293" s="26"/>
      <c r="C293" s="26"/>
      <c r="D293" s="27"/>
      <c r="E293" s="26"/>
      <c r="F293" s="26"/>
      <c r="G293" s="26"/>
    </row>
    <row r="294" spans="1:7" ht="24.95" customHeight="1" x14ac:dyDescent="0.25">
      <c r="A294" s="26"/>
      <c r="B294" s="26"/>
      <c r="C294" s="26"/>
      <c r="D294" s="27"/>
      <c r="E294" s="26"/>
      <c r="F294" s="26"/>
      <c r="G294" s="26"/>
    </row>
    <row r="295" spans="1:7" ht="24.95" customHeight="1" x14ac:dyDescent="0.25">
      <c r="A295" s="26"/>
      <c r="B295" s="26"/>
      <c r="C295" s="26"/>
      <c r="D295" s="27"/>
      <c r="E295" s="26"/>
      <c r="F295" s="26"/>
      <c r="G295" s="26"/>
    </row>
    <row r="296" spans="1:7" ht="24.95" customHeight="1" x14ac:dyDescent="0.25">
      <c r="A296" s="26"/>
      <c r="B296" s="26"/>
      <c r="C296" s="26"/>
      <c r="D296" s="27"/>
      <c r="E296" s="26"/>
      <c r="F296" s="26"/>
      <c r="G296" s="26"/>
    </row>
    <row r="297" spans="1:7" ht="24.95" customHeight="1" x14ac:dyDescent="0.25">
      <c r="A297" s="26"/>
      <c r="B297" s="26"/>
      <c r="C297" s="26"/>
      <c r="D297" s="27"/>
      <c r="E297" s="26"/>
      <c r="F297" s="26"/>
      <c r="G297" s="26"/>
    </row>
    <row r="298" spans="1:7" ht="24.95" customHeight="1" x14ac:dyDescent="0.25">
      <c r="A298" s="26"/>
      <c r="B298" s="26"/>
      <c r="C298" s="26"/>
      <c r="D298" s="27"/>
      <c r="E298" s="26"/>
      <c r="F298" s="26"/>
      <c r="G298" s="26"/>
    </row>
    <row r="299" spans="1:7" ht="24.95" customHeight="1" x14ac:dyDescent="0.25">
      <c r="A299" s="26"/>
      <c r="B299" s="26"/>
      <c r="C299" s="26"/>
      <c r="D299" s="27"/>
      <c r="E299" s="26"/>
      <c r="F299" s="26"/>
      <c r="G299" s="26"/>
    </row>
    <row r="300" spans="1:7" ht="24.95" customHeight="1" x14ac:dyDescent="0.25">
      <c r="A300" s="26"/>
      <c r="B300" s="26"/>
      <c r="C300" s="26"/>
      <c r="D300" s="27"/>
      <c r="E300" s="26"/>
      <c r="F300" s="26"/>
      <c r="G300" s="26"/>
    </row>
    <row r="301" spans="1:7" ht="24.95" customHeight="1" x14ac:dyDescent="0.25">
      <c r="A301" s="26"/>
      <c r="B301" s="26"/>
      <c r="C301" s="26"/>
      <c r="D301" s="27"/>
      <c r="E301" s="26"/>
      <c r="F301" s="26"/>
      <c r="G301" s="26"/>
    </row>
    <row r="302" spans="1:7" ht="24.95" customHeight="1" x14ac:dyDescent="0.25">
      <c r="A302" s="26"/>
      <c r="B302" s="26"/>
      <c r="C302" s="26"/>
      <c r="D302" s="27"/>
      <c r="E302" s="26"/>
      <c r="F302" s="26"/>
      <c r="G302" s="26"/>
    </row>
    <row r="303" spans="1:7" ht="24.95" customHeight="1" x14ac:dyDescent="0.25">
      <c r="A303" s="26"/>
      <c r="B303" s="26"/>
      <c r="C303" s="26"/>
      <c r="D303" s="27"/>
      <c r="E303" s="26"/>
      <c r="F303" s="26"/>
      <c r="G303" s="26"/>
    </row>
    <row r="304" spans="1:7" ht="24.95" customHeight="1" x14ac:dyDescent="0.25">
      <c r="A304" s="26"/>
      <c r="B304" s="26"/>
      <c r="C304" s="26"/>
      <c r="D304" s="27"/>
      <c r="E304" s="26"/>
      <c r="F304" s="26"/>
      <c r="G304" s="26"/>
    </row>
    <row r="305" spans="1:7" ht="24.95" customHeight="1" x14ac:dyDescent="0.25">
      <c r="A305" s="26"/>
      <c r="B305" s="26"/>
      <c r="C305" s="26"/>
      <c r="D305" s="27"/>
      <c r="E305" s="26"/>
      <c r="F305" s="26"/>
      <c r="G305" s="26"/>
    </row>
    <row r="306" spans="1:7" ht="24.95" customHeight="1" x14ac:dyDescent="0.25">
      <c r="A306" s="26"/>
      <c r="B306" s="26"/>
      <c r="C306" s="26"/>
      <c r="D306" s="27"/>
      <c r="E306" s="26"/>
      <c r="F306" s="26"/>
      <c r="G306" s="26"/>
    </row>
    <row r="307" spans="1:7" ht="24.95" customHeight="1" x14ac:dyDescent="0.25">
      <c r="A307" s="26"/>
      <c r="B307" s="26"/>
      <c r="C307" s="26"/>
      <c r="D307" s="27"/>
      <c r="E307" s="26"/>
      <c r="F307" s="26"/>
      <c r="G307" s="26"/>
    </row>
    <row r="308" spans="1:7" ht="24.95" customHeight="1" x14ac:dyDescent="0.25">
      <c r="A308" s="26"/>
      <c r="B308" s="26"/>
      <c r="C308" s="26"/>
      <c r="D308" s="27"/>
      <c r="E308" s="26"/>
      <c r="F308" s="26"/>
      <c r="G308" s="26"/>
    </row>
    <row r="309" spans="1:7" ht="24.95" customHeight="1" x14ac:dyDescent="0.25">
      <c r="A309" s="26"/>
      <c r="B309" s="26"/>
      <c r="C309" s="26"/>
      <c r="D309" s="27"/>
      <c r="E309" s="26"/>
      <c r="F309" s="26"/>
      <c r="G309" s="26"/>
    </row>
    <row r="310" spans="1:7" ht="24.95" customHeight="1" x14ac:dyDescent="0.25">
      <c r="A310" s="26"/>
      <c r="B310" s="26"/>
      <c r="C310" s="26"/>
      <c r="D310" s="27"/>
      <c r="E310" s="26"/>
      <c r="F310" s="26"/>
      <c r="G310" s="26"/>
    </row>
    <row r="311" spans="1:7" ht="24.95" customHeight="1" x14ac:dyDescent="0.25">
      <c r="C311" s="28"/>
    </row>
    <row r="312" spans="1:7" ht="24.95" customHeight="1" x14ac:dyDescent="0.25"/>
    <row r="313" spans="1:7" ht="24.95" customHeight="1" x14ac:dyDescent="0.25"/>
    <row r="314" spans="1:7" ht="24.95" customHeight="1" x14ac:dyDescent="0.25"/>
    <row r="315" spans="1:7" ht="24.95" customHeight="1" x14ac:dyDescent="0.25"/>
    <row r="316" spans="1:7" ht="24.95" customHeight="1" x14ac:dyDescent="0.25"/>
    <row r="317" spans="1:7" ht="24.95" customHeight="1" x14ac:dyDescent="0.25"/>
    <row r="318" spans="1:7" ht="24.95" customHeight="1" x14ac:dyDescent="0.25"/>
    <row r="319" spans="1:7" ht="24.95" customHeight="1" x14ac:dyDescent="0.25"/>
    <row r="320" spans="1:7" ht="24.95" customHeight="1" x14ac:dyDescent="0.25"/>
  </sheetData>
  <mergeCells count="29">
    <mergeCell ref="B12:AE12"/>
    <mergeCell ref="B40:AE40"/>
    <mergeCell ref="B41:C41"/>
    <mergeCell ref="B13:C13"/>
    <mergeCell ref="T4:T5"/>
    <mergeCell ref="U4:U5"/>
    <mergeCell ref="V4:V5"/>
    <mergeCell ref="W4:W5"/>
    <mergeCell ref="B9:C9"/>
    <mergeCell ref="B1:AE1"/>
    <mergeCell ref="A3:A6"/>
    <mergeCell ref="B3:B6"/>
    <mergeCell ref="C3:C6"/>
    <mergeCell ref="D3:D5"/>
    <mergeCell ref="E3:T3"/>
    <mergeCell ref="U3:AE3"/>
    <mergeCell ref="E4:K4"/>
    <mergeCell ref="L4:M5"/>
    <mergeCell ref="N4:O5"/>
    <mergeCell ref="AE4:AE5"/>
    <mergeCell ref="B8:AE8"/>
    <mergeCell ref="X4:X5"/>
    <mergeCell ref="Y4:Z5"/>
    <mergeCell ref="AA4:AA5"/>
    <mergeCell ref="AB4:AB5"/>
    <mergeCell ref="AC4:AC5"/>
    <mergeCell ref="AD4:AD5"/>
    <mergeCell ref="P4:Q5"/>
    <mergeCell ref="R4:S5"/>
  </mergeCells>
  <pageMargins left="0.70866141732283472" right="0.70866141732283472" top="0.74803149606299213" bottom="0.74803149606299213" header="0.31496062992125984" footer="0.31496062992125984"/>
  <pageSetup paperSize="9" scale="22" firstPageNumber="64" fitToHeight="0" orientation="landscape" useFirstPageNumber="1" r:id="rId1"/>
  <headerFooter>
    <oddHeader>&amp;C&amp;P</oddHeader>
  </headerFooter>
  <colBreaks count="1" manualBreakCount="1">
    <brk id="31" max="207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Евтихов Юрий Николаевич</dc:creator>
  <cp:lastModifiedBy>Спец</cp:lastModifiedBy>
  <cp:lastPrinted>2025-09-22T08:44:50Z</cp:lastPrinted>
  <dcterms:created xsi:type="dcterms:W3CDTF">2025-02-11T10:35:28Z</dcterms:created>
  <dcterms:modified xsi:type="dcterms:W3CDTF">2025-09-30T08:43:03Z</dcterms:modified>
</cp:coreProperties>
</file>