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 defaultThemeVersion="124226"/>
  <bookViews>
    <workbookView xWindow="255" yWindow="60" windowWidth="19440" windowHeight="12090" tabRatio="159"/>
  </bookViews>
  <sheets>
    <sheet name="Прилож" sheetId="4" r:id="rId1"/>
  </sheets>
  <externalReferences>
    <externalReference r:id="rId2"/>
  </externalReferences>
  <definedNames>
    <definedName name="_GoBack" localSheetId="0">Прилож!#REF!</definedName>
    <definedName name="_xlnm._FilterDatabase" localSheetId="0" hidden="1">Прилож!$A$8:$GY$15</definedName>
    <definedName name="_xlnm.Print_Titles" localSheetId="0">Прилож!$8:$8</definedName>
    <definedName name="мп" localSheetId="0">#REF!</definedName>
    <definedName name="_xlnm.Print_Area" localSheetId="0">Прилож!$A$1:$R$15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4525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H11" i="4" l="1"/>
  <c r="O11" i="4"/>
  <c r="K11" i="4" s="1"/>
  <c r="P11" i="4" s="1"/>
  <c r="I10" i="4" l="1"/>
  <c r="J10" i="4"/>
  <c r="L10" i="4"/>
  <c r="M10" i="4"/>
  <c r="N10" i="4"/>
  <c r="H10" i="4" l="1"/>
  <c r="O12" i="4" l="1"/>
  <c r="K12" i="4" s="1"/>
  <c r="P12" i="4" s="1"/>
  <c r="O14" i="4" l="1"/>
  <c r="K14" i="4" s="1"/>
  <c r="P14" i="4" s="1"/>
  <c r="O13" i="4"/>
  <c r="K13" i="4" s="1"/>
  <c r="P13" i="4" s="1"/>
  <c r="O15" i="4"/>
  <c r="K15" i="4" s="1"/>
  <c r="P15" i="4" s="1"/>
  <c r="O10" i="4" l="1"/>
  <c r="K10" i="4" l="1"/>
  <c r="P10" i="4" l="1"/>
</calcChain>
</file>

<file path=xl/sharedStrings.xml><?xml version="1.0" encoding="utf-8"?>
<sst xmlns="http://schemas.openxmlformats.org/spreadsheetml/2006/main" count="59" uniqueCount="37">
  <si>
    <t>за счет средств Фонда содействия реформированию ЖКХ</t>
  </si>
  <si>
    <t xml:space="preserve">за счет средств областного бюджета 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</si>
  <si>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</si>
  <si>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</si>
  <si>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</si>
  <si>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</si>
  <si>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</si>
  <si>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</si>
  <si>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</si>
  <si>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</si>
  <si>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</si>
  <si>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</si>
  <si>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</si>
  <si>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</si>
  <si>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</si>
  <si>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</si>
  <si>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</si>
  <si>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</si>
  <si>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</si>
  <si>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</si>
  <si>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</si>
  <si>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</si>
  <si>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</si>
  <si>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</si>
  <si>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 xml:space="preserve">Адрес многоквартирного дома 
(далее - МКД)                                     </t>
  </si>
  <si>
    <t>кв. м</t>
  </si>
  <si>
    <t>руб./кв. м</t>
  </si>
  <si>
    <t>12.2024</t>
  </si>
  <si>
    <t>12.2025</t>
  </si>
  <si>
    <t>-</t>
  </si>
  <si>
    <t>Г. Десногорск, мкрн. 1, д. 9</t>
  </si>
  <si>
    <t>Г. Десногорск, мкрн. 1, д. 2</t>
  </si>
  <si>
    <t>Г. Десногорск, мкрн. 1, д. 7</t>
  </si>
  <si>
    <t>17. Муниципальное образование «город Десногорск» Смоленской области</t>
  </si>
  <si>
    <t>Г. Десногорск, мкрн. 1, д. 4</t>
  </si>
  <si>
    <t>Итого по муниципальному образованию 
«город Десногорск» Смоленской области</t>
  </si>
  <si>
    <t xml:space="preserve"> Перечень многоквартирных домов, в отношении которых планируется проведение капитального ремонта общего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</si>
</sst>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9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</cellStyleXfs>
  <cellXfs count="86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0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4" fontId="5" fillId="0" borderId="0" xfId="1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0" applyNumberFormat="1" applyFont="1" applyFill="1" applyBorder="1" applyAlignment="1">
      <alignment horizontal="right" vertical="center" readingOrder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0" applyNumberFormat="1" applyFont="1" applyFill="1" applyBorder="1" applyAlignment="1">
      <alignment horizontal="right" vertical="center" readingOrder="1"/>
    </xf>
    <xf numFmtId="4" fontId="6" fillId="0" borderId="1" xfId="10" applyNumberFormat="1" applyFont="1" applyFill="1" applyBorder="1" applyAlignment="1">
      <alignment horizontal="center" vertical="center" readingOrder="1"/>
    </xf>
    <xf numFmtId="49" fontId="6" fillId="0" borderId="1" xfId="1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2" fontId="5" fillId="0" borderId="0" xfId="10" applyNumberFormat="1" applyFont="1" applyFill="1" applyBorder="1" applyAlignment="1">
      <alignment horizontal="right" vertical="center" readingOrder="1"/>
    </xf>
    <xf numFmtId="2" fontId="6" fillId="0" borderId="0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1" xfId="1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3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3" xfId="0" applyNumberFormat="1" applyFont="1" applyFill="1" applyBorder="1" applyAlignment="1">
      <alignment horizontal="right" vertical="center" wrapText="1" readingOrder="1"/>
    </xf>
    <xf numFmtId="2" fontId="5" fillId="0" borderId="2" xfId="0" applyNumberFormat="1" applyFont="1" applyFill="1" applyBorder="1" applyAlignment="1">
      <alignment horizontal="right" vertical="center" wrapText="1" readingOrder="1"/>
    </xf>
    <xf numFmtId="2" fontId="5" fillId="0" borderId="3" xfId="0" applyNumberFormat="1" applyFont="1" applyFill="1" applyBorder="1" applyAlignment="1">
      <alignment horizontal="right" vertical="center" wrapText="1" readingOrder="1"/>
    </xf>
    <xf numFmtId="4" fontId="5" fillId="0" borderId="2" xfId="11" applyNumberFormat="1" applyFont="1" applyFill="1" applyBorder="1" applyAlignment="1">
      <alignment horizontal="right" vertical="center"/>
    </xf>
    <xf numFmtId="4" fontId="5" fillId="0" borderId="3" xfId="1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10" applyNumberFormat="1" applyFont="1" applyFill="1" applyBorder="1" applyAlignment="1">
      <alignment horizontal="center" vertical="center" textRotation="90" wrapText="1" readingOrder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4" fontId="5" fillId="0" borderId="1" xfId="10" applyNumberFormat="1" applyFont="1" applyFill="1" applyBorder="1" applyAlignment="1">
      <alignment horizontal="right" vertical="center" textRotation="90" wrapText="1" readingOrder="1"/>
    </xf>
    <xf numFmtId="4" fontId="5" fillId="0" borderId="1" xfId="0" applyNumberFormat="1" applyFont="1" applyFill="1" applyBorder="1" applyAlignment="1">
      <alignment horizontal="right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</cellXfs>
  <cellStyles count="13">
    <cellStyle name="Excel Built-in Normal" xfId="12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Финансовый" xfId="10" builtinId="3"/>
    <cellStyle name="Финансовый 2" xfId="11"/>
  </cellStyles>
  <dxfs count="0"/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tihov_YN/Desktop/&#1050;&#1055;/&#1050;&#1055;%202023-2025/&#1048;&#1079;&#1084;&#1077;&#1085;&#1077;&#1085;&#1080;&#1103;%20&#1074;%20&#1050;&#1055;%202023-2025/&#1080;&#1079;&#1084;&#1077;&#1085;&#1077;&#1085;&#1080;&#1103;%20&#1089;%20&#1084;&#1091;&#1085;&#1080;&#1094;&#1080;&#1087;&#1072;&#1083;&#1100;&#1085;&#1099;&#1084;&#1080;%20&#1086;&#1082;&#1088;&#1091;&#1075;&#1072;&#1084;&#1080;/&#1055;&#1088;&#1080;&#1083;&#1086;&#1078;&#1077;&#1085;&#1080;&#1077;%202%20&#1048;&#1058;&#1054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 (2)"/>
    </sheetNames>
    <sheetDataSet>
      <sheetData sheetId="0">
        <row r="8">
          <cell r="D8">
            <v>6141303301.9699993</v>
          </cell>
        </row>
        <row r="516">
          <cell r="D516">
            <v>215011.31</v>
          </cell>
        </row>
        <row r="1195">
          <cell r="D1195">
            <v>35720002</v>
          </cell>
        </row>
        <row r="1196">
          <cell r="D1196">
            <v>19052280</v>
          </cell>
        </row>
        <row r="1197">
          <cell r="D1197">
            <v>50000</v>
          </cell>
        </row>
        <row r="1198">
          <cell r="D1198">
            <v>50000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18"/>
  <sheetViews>
    <sheetView tabSelected="1" view="pageBreakPreview" topLeftCell="M1" zoomScale="90" zoomScaleNormal="80" zoomScaleSheetLayoutView="90" zoomScalePageLayoutView="70" workbookViewId="0">
      <selection activeCell="R15" sqref="A1:R15"/>
    </sheetView>
  </sheetViews>
  <sheetFormatPr defaultColWidth="8.85546875" defaultRowHeight="15.75" x14ac:dyDescent="0.25"/>
  <cols>
    <col min="1" max="1" width="6.5703125" style="19" customWidth="1"/>
    <col min="2" max="2" width="54.7109375" style="25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9" width="13.7109375" style="36" customWidth="1"/>
    <col min="10" max="10" width="15.7109375" style="36" customWidth="1"/>
    <col min="11" max="11" width="19.85546875" style="6" customWidth="1"/>
    <col min="12" max="12" width="15.42578125" style="8" customWidth="1"/>
    <col min="13" max="13" width="21.28515625" style="8" customWidth="1"/>
    <col min="14" max="14" width="16.5703125" style="8" customWidth="1"/>
    <col min="15" max="15" width="20.7109375" style="6" customWidth="1"/>
    <col min="16" max="16" width="14.85546875" style="11" customWidth="1"/>
    <col min="17" max="17" width="12.28515625" style="11" customWidth="1"/>
    <col min="18" max="18" width="20.5703125" style="19" customWidth="1"/>
    <col min="19" max="19" width="17.28515625" style="37" customWidth="1"/>
    <col min="20" max="20" width="18.140625" style="13" customWidth="1"/>
    <col min="21" max="21" width="17.7109375" style="13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1" ht="8.25" customHeight="1" x14ac:dyDescent="0.25">
      <c r="A1" s="12"/>
      <c r="B1" s="49"/>
      <c r="C1" s="49"/>
      <c r="D1" s="49"/>
      <c r="E1" s="49"/>
      <c r="F1" s="4"/>
      <c r="G1" s="4"/>
      <c r="H1" s="9"/>
      <c r="I1" s="9"/>
      <c r="J1" s="9"/>
      <c r="K1" s="9"/>
      <c r="L1" s="9"/>
      <c r="M1" s="9"/>
      <c r="N1" s="9"/>
      <c r="O1" s="9"/>
      <c r="P1" s="9"/>
      <c r="Q1" s="9"/>
      <c r="R1" s="30"/>
      <c r="S1" s="13"/>
    </row>
    <row r="2" spans="1:21" ht="40.15" customHeight="1" x14ac:dyDescent="0.25">
      <c r="A2" s="66" t="s">
        <v>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13"/>
    </row>
    <row r="3" spans="1:21" ht="9" customHeight="1" x14ac:dyDescent="0.25">
      <c r="A3" s="12"/>
      <c r="B3" s="46"/>
      <c r="C3" s="46"/>
      <c r="D3" s="46"/>
      <c r="E3" s="46"/>
      <c r="F3" s="5"/>
      <c r="G3" s="5"/>
      <c r="H3" s="10"/>
      <c r="I3" s="10"/>
      <c r="J3" s="10"/>
      <c r="K3" s="10"/>
      <c r="L3" s="10"/>
      <c r="M3" s="10"/>
      <c r="N3" s="10"/>
      <c r="O3" s="10"/>
      <c r="P3" s="10"/>
      <c r="Q3" s="10"/>
      <c r="R3" s="12"/>
      <c r="S3" s="13"/>
    </row>
    <row r="4" spans="1:21" ht="24.75" customHeight="1" x14ac:dyDescent="0.25">
      <c r="A4" s="67" t="s">
        <v>5</v>
      </c>
      <c r="B4" s="68" t="s">
        <v>24</v>
      </c>
      <c r="C4" s="69" t="s">
        <v>6</v>
      </c>
      <c r="D4" s="69"/>
      <c r="E4" s="83" t="s">
        <v>7</v>
      </c>
      <c r="F4" s="85" t="s">
        <v>8</v>
      </c>
      <c r="G4" s="85" t="s">
        <v>9</v>
      </c>
      <c r="H4" s="73" t="s">
        <v>17</v>
      </c>
      <c r="I4" s="70" t="s">
        <v>19</v>
      </c>
      <c r="J4" s="70"/>
      <c r="K4" s="72" t="s">
        <v>10</v>
      </c>
      <c r="L4" s="72"/>
      <c r="M4" s="72"/>
      <c r="N4" s="72"/>
      <c r="O4" s="72"/>
      <c r="P4" s="71" t="s">
        <v>23</v>
      </c>
      <c r="Q4" s="71" t="s">
        <v>22</v>
      </c>
      <c r="R4" s="84" t="s">
        <v>11</v>
      </c>
      <c r="S4" s="13"/>
    </row>
    <row r="5" spans="1:21" ht="15" customHeight="1" x14ac:dyDescent="0.25">
      <c r="A5" s="67"/>
      <c r="B5" s="68"/>
      <c r="C5" s="83" t="s">
        <v>12</v>
      </c>
      <c r="D5" s="83" t="s">
        <v>21</v>
      </c>
      <c r="E5" s="83"/>
      <c r="F5" s="85"/>
      <c r="G5" s="85"/>
      <c r="H5" s="73"/>
      <c r="I5" s="81" t="s">
        <v>3</v>
      </c>
      <c r="J5" s="81" t="s">
        <v>4</v>
      </c>
      <c r="K5" s="82" t="s">
        <v>18</v>
      </c>
      <c r="L5" s="72" t="s">
        <v>20</v>
      </c>
      <c r="M5" s="72"/>
      <c r="N5" s="72"/>
      <c r="O5" s="72"/>
      <c r="P5" s="71"/>
      <c r="Q5" s="71"/>
      <c r="R5" s="84"/>
      <c r="S5" s="13"/>
    </row>
    <row r="6" spans="1:21" ht="201" customHeight="1" x14ac:dyDescent="0.25">
      <c r="A6" s="67"/>
      <c r="B6" s="68"/>
      <c r="C6" s="83"/>
      <c r="D6" s="83"/>
      <c r="E6" s="83"/>
      <c r="F6" s="85"/>
      <c r="G6" s="85"/>
      <c r="H6" s="73"/>
      <c r="I6" s="81"/>
      <c r="J6" s="81"/>
      <c r="K6" s="82"/>
      <c r="L6" s="20" t="s">
        <v>0</v>
      </c>
      <c r="M6" s="20" t="s">
        <v>1</v>
      </c>
      <c r="N6" s="20" t="s">
        <v>2</v>
      </c>
      <c r="O6" s="20" t="s">
        <v>13</v>
      </c>
      <c r="P6" s="71"/>
      <c r="Q6" s="71"/>
      <c r="R6" s="84"/>
      <c r="S6" s="13"/>
    </row>
    <row r="7" spans="1:21" s="1" customFormat="1" ht="23.25" customHeight="1" x14ac:dyDescent="0.25">
      <c r="A7" s="67"/>
      <c r="B7" s="68"/>
      <c r="C7" s="83"/>
      <c r="D7" s="83"/>
      <c r="E7" s="83"/>
      <c r="F7" s="85"/>
      <c r="G7" s="85"/>
      <c r="H7" s="47" t="s">
        <v>25</v>
      </c>
      <c r="I7" s="47" t="s">
        <v>25</v>
      </c>
      <c r="J7" s="47" t="s">
        <v>25</v>
      </c>
      <c r="K7" s="21" t="s">
        <v>14</v>
      </c>
      <c r="L7" s="48" t="s">
        <v>14</v>
      </c>
      <c r="M7" s="48" t="s">
        <v>14</v>
      </c>
      <c r="N7" s="48" t="s">
        <v>14</v>
      </c>
      <c r="O7" s="21" t="s">
        <v>14</v>
      </c>
      <c r="P7" s="42" t="s">
        <v>26</v>
      </c>
      <c r="Q7" s="42" t="s">
        <v>26</v>
      </c>
      <c r="R7" s="84"/>
      <c r="S7" s="49"/>
      <c r="T7" s="49"/>
      <c r="U7" s="49"/>
    </row>
    <row r="8" spans="1:21" s="1" customFormat="1" ht="21" customHeight="1" x14ac:dyDescent="0.25">
      <c r="A8" s="29">
        <v>1</v>
      </c>
      <c r="B8" s="43">
        <v>2</v>
      </c>
      <c r="C8" s="43">
        <v>3</v>
      </c>
      <c r="D8" s="43">
        <v>4</v>
      </c>
      <c r="E8" s="43">
        <v>5</v>
      </c>
      <c r="F8" s="44">
        <v>6</v>
      </c>
      <c r="G8" s="44">
        <v>7</v>
      </c>
      <c r="H8" s="22">
        <v>8</v>
      </c>
      <c r="I8" s="22">
        <v>9</v>
      </c>
      <c r="J8" s="22">
        <v>10</v>
      </c>
      <c r="K8" s="23">
        <v>11</v>
      </c>
      <c r="L8" s="22">
        <v>12</v>
      </c>
      <c r="M8" s="22">
        <v>13</v>
      </c>
      <c r="N8" s="22">
        <v>14</v>
      </c>
      <c r="O8" s="23">
        <v>15</v>
      </c>
      <c r="P8" s="22">
        <v>16</v>
      </c>
      <c r="Q8" s="22">
        <v>17</v>
      </c>
      <c r="R8" s="29">
        <v>18</v>
      </c>
      <c r="S8" s="49"/>
      <c r="T8" s="49"/>
      <c r="U8" s="49"/>
    </row>
    <row r="9" spans="1:21" ht="30" customHeight="1" x14ac:dyDescent="0.25">
      <c r="A9" s="74" t="s">
        <v>33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14"/>
    </row>
    <row r="10" spans="1:21" ht="30" customHeight="1" x14ac:dyDescent="0.25">
      <c r="A10" s="75" t="s">
        <v>35</v>
      </c>
      <c r="B10" s="75"/>
      <c r="C10" s="40" t="s">
        <v>15</v>
      </c>
      <c r="D10" s="40" t="s">
        <v>15</v>
      </c>
      <c r="E10" s="40" t="s">
        <v>15</v>
      </c>
      <c r="F10" s="31" t="s">
        <v>15</v>
      </c>
      <c r="G10" s="31" t="s">
        <v>15</v>
      </c>
      <c r="H10" s="32">
        <f t="shared" ref="H10:O10" si="0">SUM(H11:H15)</f>
        <v>46515.240000000005</v>
      </c>
      <c r="I10" s="32">
        <f t="shared" si="0"/>
        <v>233.8</v>
      </c>
      <c r="J10" s="32">
        <f t="shared" si="0"/>
        <v>34047.800000000003</v>
      </c>
      <c r="K10" s="32">
        <f t="shared" si="0"/>
        <v>55087293.310000002</v>
      </c>
      <c r="L10" s="32">
        <f t="shared" si="0"/>
        <v>0</v>
      </c>
      <c r="M10" s="32">
        <f t="shared" si="0"/>
        <v>0</v>
      </c>
      <c r="N10" s="32">
        <f t="shared" si="0"/>
        <v>0</v>
      </c>
      <c r="O10" s="32">
        <f t="shared" si="0"/>
        <v>55087293.310000002</v>
      </c>
      <c r="P10" s="24">
        <f t="shared" ref="P10:P15" si="1">K10/H10</f>
        <v>1184.2848346047444</v>
      </c>
      <c r="Q10" s="33" t="s">
        <v>15</v>
      </c>
      <c r="R10" s="34" t="s">
        <v>15</v>
      </c>
      <c r="S10" s="13"/>
    </row>
    <row r="11" spans="1:21" ht="30" customHeight="1" x14ac:dyDescent="0.25">
      <c r="A11" s="52">
        <v>190</v>
      </c>
      <c r="B11" s="76" t="s">
        <v>31</v>
      </c>
      <c r="C11" s="54">
        <v>1975</v>
      </c>
      <c r="D11" s="54" t="s">
        <v>29</v>
      </c>
      <c r="E11" s="56" t="s">
        <v>16</v>
      </c>
      <c r="F11" s="58">
        <v>9</v>
      </c>
      <c r="G11" s="58">
        <v>4</v>
      </c>
      <c r="H11" s="60">
        <f>8683.44</f>
        <v>8683.44</v>
      </c>
      <c r="I11" s="62">
        <v>107</v>
      </c>
      <c r="J11" s="64">
        <v>7056.2</v>
      </c>
      <c r="K11" s="45">
        <f>SUM(L11:O11)</f>
        <v>215011.31</v>
      </c>
      <c r="L11" s="45">
        <v>0</v>
      </c>
      <c r="M11" s="45">
        <v>0</v>
      </c>
      <c r="N11" s="45">
        <v>0</v>
      </c>
      <c r="O11" s="45">
        <f>'[1]Прод. прилож (2)'!$D$516</f>
        <v>215011.31</v>
      </c>
      <c r="P11" s="27">
        <f t="shared" si="1"/>
        <v>24.761075103875882</v>
      </c>
      <c r="Q11" s="27">
        <v>9673</v>
      </c>
      <c r="R11" s="29" t="s">
        <v>27</v>
      </c>
      <c r="S11" s="13"/>
    </row>
    <row r="12" spans="1:21" ht="30" customHeight="1" x14ac:dyDescent="0.25">
      <c r="A12" s="53"/>
      <c r="B12" s="77"/>
      <c r="C12" s="55"/>
      <c r="D12" s="55"/>
      <c r="E12" s="57"/>
      <c r="F12" s="59"/>
      <c r="G12" s="59"/>
      <c r="H12" s="61"/>
      <c r="I12" s="63"/>
      <c r="J12" s="65"/>
      <c r="K12" s="45">
        <f>SUM(L12:O12)</f>
        <v>35720002</v>
      </c>
      <c r="L12" s="45">
        <v>0</v>
      </c>
      <c r="M12" s="45">
        <v>0</v>
      </c>
      <c r="N12" s="45">
        <v>0</v>
      </c>
      <c r="O12" s="45">
        <f>'[1]Прод. прилож (2)'!$D$1195</f>
        <v>35720002</v>
      </c>
      <c r="P12" s="27">
        <f>K12/H11</f>
        <v>4113.5773380135061</v>
      </c>
      <c r="Q12" s="27">
        <v>9673</v>
      </c>
      <c r="R12" s="29" t="s">
        <v>28</v>
      </c>
      <c r="S12" s="13"/>
    </row>
    <row r="13" spans="1:21" ht="30" customHeight="1" x14ac:dyDescent="0.25">
      <c r="A13" s="38">
        <v>191</v>
      </c>
      <c r="B13" s="35" t="s">
        <v>34</v>
      </c>
      <c r="C13" s="41">
        <v>1976</v>
      </c>
      <c r="D13" s="41" t="s">
        <v>29</v>
      </c>
      <c r="E13" s="43" t="s">
        <v>16</v>
      </c>
      <c r="F13" s="44">
        <v>10</v>
      </c>
      <c r="G13" s="44">
        <v>8</v>
      </c>
      <c r="H13" s="45">
        <v>15973.6</v>
      </c>
      <c r="I13" s="45">
        <v>126.8</v>
      </c>
      <c r="J13" s="28">
        <v>15846.8</v>
      </c>
      <c r="K13" s="45">
        <f>SUM(L13:O13)</f>
        <v>19052280</v>
      </c>
      <c r="L13" s="45">
        <v>0</v>
      </c>
      <c r="M13" s="45">
        <v>0</v>
      </c>
      <c r="N13" s="45">
        <v>0</v>
      </c>
      <c r="O13" s="45">
        <f>'[1]Прод. прилож (2)'!$D$1196</f>
        <v>19052280</v>
      </c>
      <c r="P13" s="27">
        <f t="shared" si="1"/>
        <v>1192.7355135974358</v>
      </c>
      <c r="Q13" s="27">
        <v>9673</v>
      </c>
      <c r="R13" s="29" t="s">
        <v>28</v>
      </c>
      <c r="S13" s="13"/>
    </row>
    <row r="14" spans="1:21" ht="30" customHeight="1" x14ac:dyDescent="0.25">
      <c r="A14" s="38">
        <v>192</v>
      </c>
      <c r="B14" s="35" t="s">
        <v>32</v>
      </c>
      <c r="C14" s="41">
        <v>1975</v>
      </c>
      <c r="D14" s="41" t="s">
        <v>29</v>
      </c>
      <c r="E14" s="43" t="s">
        <v>16</v>
      </c>
      <c r="F14" s="44">
        <v>5</v>
      </c>
      <c r="G14" s="44">
        <v>8</v>
      </c>
      <c r="H14" s="45">
        <v>4685.8999999999996</v>
      </c>
      <c r="I14" s="45">
        <v>0</v>
      </c>
      <c r="J14" s="28">
        <v>4059.2</v>
      </c>
      <c r="K14" s="45">
        <f>SUM(L14:O14)</f>
        <v>50000</v>
      </c>
      <c r="L14" s="45">
        <v>0</v>
      </c>
      <c r="M14" s="45">
        <v>0</v>
      </c>
      <c r="N14" s="45">
        <v>0</v>
      </c>
      <c r="O14" s="45">
        <f>'[1]Прод. прилож (2)'!$D$1198</f>
        <v>50000</v>
      </c>
      <c r="P14" s="27">
        <f t="shared" si="1"/>
        <v>10.670308798736636</v>
      </c>
      <c r="Q14" s="27">
        <v>9673</v>
      </c>
      <c r="R14" s="29" t="s">
        <v>28</v>
      </c>
      <c r="S14" s="13"/>
    </row>
    <row r="15" spans="1:21" ht="30" customHeight="1" x14ac:dyDescent="0.25">
      <c r="A15" s="38">
        <v>193</v>
      </c>
      <c r="B15" s="35" t="s">
        <v>30</v>
      </c>
      <c r="C15" s="41">
        <v>1978</v>
      </c>
      <c r="D15" s="41" t="s">
        <v>29</v>
      </c>
      <c r="E15" s="43" t="s">
        <v>16</v>
      </c>
      <c r="F15" s="44">
        <v>9</v>
      </c>
      <c r="G15" s="44">
        <v>6</v>
      </c>
      <c r="H15" s="45">
        <v>17172.3</v>
      </c>
      <c r="I15" s="45">
        <v>0</v>
      </c>
      <c r="J15" s="28">
        <v>7085.6</v>
      </c>
      <c r="K15" s="45">
        <f>SUM(L15:O15)</f>
        <v>50000</v>
      </c>
      <c r="L15" s="45">
        <v>0</v>
      </c>
      <c r="M15" s="45">
        <v>0</v>
      </c>
      <c r="N15" s="45">
        <v>0</v>
      </c>
      <c r="O15" s="45">
        <f>'[1]Прод. прилож (2)'!$D$1197</f>
        <v>50000</v>
      </c>
      <c r="P15" s="27">
        <f t="shared" si="1"/>
        <v>2.9116658805168791</v>
      </c>
      <c r="Q15" s="27">
        <v>9673</v>
      </c>
      <c r="R15" s="29" t="s">
        <v>28</v>
      </c>
      <c r="S15" s="13"/>
    </row>
    <row r="16" spans="1:21" x14ac:dyDescent="0.25">
      <c r="A16" s="7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2"/>
      <c r="T16" s="2"/>
      <c r="U16" s="2"/>
    </row>
    <row r="17" spans="2:21" x14ac:dyDescent="0.25">
      <c r="F17" s="1"/>
      <c r="G17" s="1"/>
      <c r="H17" s="26"/>
      <c r="I17" s="17"/>
      <c r="J17" s="17"/>
      <c r="K17" s="18"/>
      <c r="L17" s="26"/>
      <c r="M17" s="26"/>
      <c r="N17" s="26"/>
      <c r="O17" s="26"/>
      <c r="P17" s="26"/>
      <c r="Q17" s="18"/>
      <c r="S17" s="2"/>
      <c r="T17" s="2"/>
      <c r="U17" s="2"/>
    </row>
    <row r="18" spans="2:21" x14ac:dyDescent="0.25">
      <c r="B18" s="50"/>
      <c r="C18" s="15"/>
      <c r="F18" s="39"/>
      <c r="G18" s="39"/>
      <c r="H18" s="16"/>
      <c r="I18" s="17"/>
      <c r="J18" s="16"/>
      <c r="K18" s="18"/>
      <c r="L18" s="17"/>
      <c r="M18" s="17"/>
      <c r="N18" s="17"/>
      <c r="O18" s="51"/>
      <c r="P18" s="6"/>
      <c r="Q18" s="18"/>
      <c r="S18" s="2"/>
      <c r="T18" s="2"/>
      <c r="U18" s="2"/>
    </row>
  </sheetData>
  <sortState ref="A1168:GY1171">
    <sortCondition ref="B1168:B1171"/>
  </sortState>
  <mergeCells count="32">
    <mergeCell ref="B11:B12"/>
    <mergeCell ref="A16:R16"/>
    <mergeCell ref="I5:I6"/>
    <mergeCell ref="K5:K6"/>
    <mergeCell ref="P4:P6"/>
    <mergeCell ref="C5:C7"/>
    <mergeCell ref="R4:R7"/>
    <mergeCell ref="F4:F7"/>
    <mergeCell ref="K4:O4"/>
    <mergeCell ref="J5:J6"/>
    <mergeCell ref="G4:G7"/>
    <mergeCell ref="E4:E7"/>
    <mergeCell ref="D5:D7"/>
    <mergeCell ref="Q4:Q6"/>
    <mergeCell ref="L5:O5"/>
    <mergeCell ref="H4:H6"/>
    <mergeCell ref="A9:R9"/>
    <mergeCell ref="A10:B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A4:A7"/>
    <mergeCell ref="B4:B7"/>
    <mergeCell ref="C4:D4"/>
    <mergeCell ref="A2:R2"/>
    <mergeCell ref="I4:J4"/>
  </mergeCells>
  <phoneticPr fontId="4" type="noConversion"/>
  <printOptions horizontalCentered="1"/>
  <pageMargins left="0" right="0" top="0.35433070866141736" bottom="0.35433070866141736" header="0.11811023622047245" footer="0.11811023622047245"/>
  <pageSetup paperSize="9" scale="49" firstPageNumber="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Спец</cp:lastModifiedBy>
  <cp:lastPrinted>2025-02-28T11:38:57Z</cp:lastPrinted>
  <dcterms:created xsi:type="dcterms:W3CDTF">2012-12-13T11:50:40Z</dcterms:created>
  <dcterms:modified xsi:type="dcterms:W3CDTF">2025-02-28T12:10:47Z</dcterms:modified>
</cp:coreProperties>
</file>