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660" windowWidth="15460" windowHeight="9310" activeTab="1"/>
  </bookViews>
  <sheets>
    <sheet name="Целевые показ." sheetId="1" r:id="rId1"/>
    <sheet name="план-реализации" sheetId="2" r:id="rId2"/>
  </sheets>
  <definedNames>
    <definedName name="_xlnm.Print_Area" localSheetId="1">'план-реализации'!$A$2:$K$65</definedName>
    <definedName name="_xlnm.Print_Area" localSheetId="0">'Целевые показ.'!$A$1:$L$29</definedName>
  </definedNames>
  <calcPr fullCalcOnLoad="1"/>
</workbook>
</file>

<file path=xl/sharedStrings.xml><?xml version="1.0" encoding="utf-8"?>
<sst xmlns="http://schemas.openxmlformats.org/spreadsheetml/2006/main" count="315" uniqueCount="162">
  <si>
    <r>
      <rPr>
        <sz val="11"/>
        <rFont val="Times New Roman"/>
        <family val="1"/>
      </rPr>
      <t>№ п/п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</si>
  <si>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</si>
  <si>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Наименование показателя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</si>
  <si>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</si>
  <si>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Ед. изм.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</si>
  <si>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</si>
  <si>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Базовое значение показателей по годам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</si>
  <si>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</si>
  <si>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</si>
  <si>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</si>
  <si>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</si>
  <si>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</si>
  <si>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</si>
  <si>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</si>
  <si>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</si>
  <si>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</si>
  <si>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12</t>
    </r>
  </si>
  <si>
    <t>№ п.п</t>
  </si>
  <si>
    <t xml:space="preserve"> 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</si>
  <si>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</si>
  <si>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</si>
  <si>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</si>
  <si>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</si>
  <si>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</si>
  <si>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Шт.</t>
  </si>
  <si>
    <t>1.</t>
  </si>
  <si>
    <t>1. Цель 1 муниципальной программы: создание условий для развития культуры</t>
  </si>
  <si>
    <t>2.</t>
  </si>
  <si>
    <t>Чел.</t>
  </si>
  <si>
    <t>количество культурно-массовых мероприятий;</t>
  </si>
  <si>
    <t>7.</t>
  </si>
  <si>
    <t>численность молодежи, охваченной воспитательными и просветительскими акциями и мероприятиями</t>
  </si>
  <si>
    <t>количество мероприятий для детей и молодежи;</t>
  </si>
  <si>
    <t>да</t>
  </si>
  <si>
    <t>повышение эффективности деятельности администратора муниципальной программы</t>
  </si>
  <si>
    <t>Количествок культурно-массовых мероприятий (шт.)</t>
  </si>
  <si>
    <t>количество участников;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</si>
  <si>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</si>
  <si>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</si>
  <si>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</si>
  <si>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</si>
  <si>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</si>
  <si>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2-й год до начала реализации муниципальной программы (2012 год)</t>
  </si>
  <si>
    <t>1-й год до начала реализации муниципальной программы (2013 год)</t>
  </si>
  <si>
    <t>1-й год реализации муниципальной программы (2014 год)</t>
  </si>
  <si>
    <t>2-й год реализации муниципальной программы (2015 год)</t>
  </si>
  <si>
    <t xml:space="preserve">3-й год реализации муниципальной программы (2016 год)  </t>
  </si>
  <si>
    <t>4-й год реализации муниципальной программы (2017 год)</t>
  </si>
  <si>
    <t>5-й год реализации муниципальной программы (2018 год)</t>
  </si>
  <si>
    <t>6-й год реализации муниципальной прогр аммы (2019 год)</t>
  </si>
  <si>
    <t>7-й год реализации муниципальной пр ограммы (2020 год)</t>
  </si>
  <si>
    <t>Целевые показатели реализации муниципальной программы " Развитие культуры и молодежной политики в муниципальном образовании "город Десногорск" Смоленской области"  на 2014-2020 годы</t>
  </si>
  <si>
    <t>2018 год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</si>
  <si>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</si>
  <si>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</si>
  <si>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</si>
  <si>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</si>
  <si>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</si>
  <si>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</si>
  <si>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</si>
  <si>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</si>
  <si>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</si>
  <si>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</si>
  <si>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</si>
  <si>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</si>
  <si>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</si>
  <si>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</si>
  <si>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</si>
  <si>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</si>
  <si>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</si>
  <si>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</si>
  <si>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</si>
  <si>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</si>
  <si>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</si>
  <si>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</si>
  <si>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</si>
  <si>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</si>
  <si>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</si>
  <si>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</si>
  <si>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</si>
  <si>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</si>
  <si>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</si>
  <si>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</si>
  <si>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</si>
  <si>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</si>
  <si>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</si>
  <si>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</si>
  <si>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Основное мероприятие 1: «Обеспечение организационных условий для реализации муниципальной программы"</t>
  </si>
  <si>
    <t>Расходы на обеспечение функций органов местного самоуправления</t>
  </si>
  <si>
    <t xml:space="preserve">2. Подпрограмма 1 "Реализация молодежной политики" </t>
  </si>
  <si>
    <t xml:space="preserve">Обеспечивающая подпрограмма </t>
  </si>
  <si>
    <t>Основное мероприятие  1: « Культурно-массовые мероприятия»</t>
  </si>
  <si>
    <t>Исполнитель мероприятия</t>
  </si>
  <si>
    <t>количество обучающихся в учреждениях дополнительного образования;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</si>
  <si>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</si>
  <si>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</si>
  <si>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</si>
  <si>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</si>
  <si>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</si>
  <si>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</si>
  <si>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</si>
  <si>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</si>
  <si>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</si>
  <si>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</si>
  <si>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</si>
  <si>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</si>
  <si>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</si>
  <si>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«ККС и МП» Администрации г. Десногорска МБУДО "Десногорская ДМШ имени М.И. Глинки", МБУДО"Дсногорская ДХШ"</t>
  </si>
  <si>
    <t>7.Обеспечивающая подпрограмма</t>
  </si>
  <si>
    <t>«ККС и МП» Администрации г. Десногорска</t>
  </si>
  <si>
    <t>ККС и МП» Администрации г. Десногорска</t>
  </si>
  <si>
    <t>3. Подпрограмма 2 «Развитие системы дополнительного образования в сфере культуры"</t>
  </si>
  <si>
    <t xml:space="preserve">  -расходы на обеспечение деятельности муниципальных учреждений</t>
  </si>
  <si>
    <t xml:space="preserve">        х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</si>
  <si>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</si>
  <si>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>Основное мероприятие 1 цели 1 подпрограммы 3: "Развитие библиотечного обслуживания населения"</t>
  </si>
  <si>
    <t xml:space="preserve">4. Подпрограмма 3 «Библиотечное обслуживание населения» </t>
  </si>
  <si>
    <t>5. Подпрограмма 4 «Развитие культурно-досуговой деятельности"</t>
  </si>
  <si>
    <t>Цель 1 подпрограммы4: «Сохранение и создание условий для развития культурного и духовного потенциала населения"</t>
  </si>
  <si>
    <t>Основное мероприятие 1 цели1 подпрограммы 4: "Организация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творчеством".</t>
  </si>
  <si>
    <t>4.1.</t>
  </si>
  <si>
    <t>4.2.</t>
  </si>
  <si>
    <t>4.3.</t>
  </si>
  <si>
    <t>6. Подпрограмма 5 муниципальной программы: «Развитие музейной деятельности"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</si>
  <si>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технологий" </t>
  </si>
  <si>
    <t>Основное мероприятие 1 цели 1 подпрограммы 5 "Хранение, изучение и публичное представление музейных предметов, музейных коллекций"</t>
  </si>
  <si>
    <t>5.1.</t>
  </si>
  <si>
    <t>5.2.</t>
  </si>
  <si>
    <t>«ККС и МП» Администрации г. Десногорска МБУК "Десногорский ИКМ"</t>
  </si>
  <si>
    <t>5.3.</t>
  </si>
  <si>
    <t xml:space="preserve">  3. Подпрограмма 2 " Развитие системы дополнительного образования в сфере культуры" </t>
  </si>
  <si>
    <t>4. Подпрограмма 3 " Библиотечное обслуживание населения"</t>
  </si>
  <si>
    <t>количество  книговыдач</t>
  </si>
  <si>
    <t>тыс. экз.</t>
  </si>
  <si>
    <t>5. Подпрограмма 4 "Развитие культурно-досуговой деятельности"</t>
  </si>
  <si>
    <t>количество мероприятий;</t>
  </si>
  <si>
    <t>количество выставок</t>
  </si>
  <si>
    <t>Количество посетителей музея</t>
  </si>
  <si>
    <t>чел.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</si>
  <si>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образования" </t>
  </si>
  <si>
    <t>7. Подпрограмма 5 "Развитие музейной деятельности"</t>
  </si>
  <si>
    <t>3.2.</t>
  </si>
  <si>
    <t>"Развитие культуры и молодежной политики в муниципальном образовании"город Десногорск" Смоленской области" на 2014-2020 годы на 2018 год и плановый период 2019-2020 годы</t>
  </si>
  <si>
    <t>2020 год</t>
  </si>
  <si>
    <t xml:space="preserve">Приложение № 2
к постановлению Администрации
муниципального образования
«город Десногорск» Смоленской области
от ______________ № ________
Приложение № 1    к  муниципальной программе            "Развитие культуры и молодежной политики в муниципальном образовании "город Десногорск" Смоленской области"  на 2014-2020 годы                                       </t>
  </si>
  <si>
    <t>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</si>
  <si>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 xml:space="preserve">«ККС и МП» Администрации МБУ «Десногорская библиотека» </t>
  </si>
  <si>
    <t>«ККС и МП» Администрации г. Десногорска МБУ «ЦК и МП» г. Десногорска</t>
  </si>
  <si>
    <t>Федеральный бюджет</t>
  </si>
  <si>
    <t>3.3</t>
  </si>
  <si>
    <t>Областной бюджет</t>
  </si>
  <si>
    <t>Основное мероприятие 1 цели 1 подпрограммы 2: "Предоставление дополнительного образования"</t>
  </si>
  <si>
    <t>Приложение № 2 
к  муниципальной программе "Развитие культуры и молодежной политики в муниципальном образовании "город Десногорск" Смоленской области"  на 2014-2020 годы</t>
  </si>
  <si>
    <t>3.4.</t>
  </si>
  <si>
    <t>3.5.</t>
  </si>
  <si>
    <t>Расходы на обеспечение мер по повышению заработной платы работникам учреждений культуры</t>
  </si>
  <si>
    <t>Расходы на обеспечение мер по повышению заработной платы работникам учреждений культуры за счет средств местного бюджета</t>
  </si>
  <si>
    <t>4.4.</t>
  </si>
  <si>
    <t>4.5.</t>
  </si>
  <si>
    <t>5.4.</t>
  </si>
  <si>
    <t>5.5.</t>
  </si>
  <si>
    <t>Приложение
к постановлению Администрации муниципального образования "город Десногорск" Смоленской области
от 25.12.2018 № 1141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</si>
</sst>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72" fontId="5" fillId="0" borderId="0" xfId="0" applyNumberFormat="1" applyFont="1" applyAlignment="1">
      <alignment horizontal="center" vertical="top"/>
    </xf>
    <xf numFmtId="172" fontId="5" fillId="0" borderId="0" xfId="0" applyNumberFormat="1" applyFont="1" applyAlignment="1">
      <alignment vertical="top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172" fontId="5" fillId="32" borderId="0" xfId="0" applyNumberFormat="1" applyFont="1" applyFill="1" applyAlignment="1">
      <alignment horizontal="center"/>
    </xf>
    <xf numFmtId="172" fontId="5" fillId="3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top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vertical="top" wrapText="1"/>
    </xf>
    <xf numFmtId="172" fontId="5" fillId="32" borderId="0" xfId="0" applyNumberFormat="1" applyFont="1" applyFill="1" applyAlignment="1">
      <alignment horizontal="center" vertical="top" wrapText="1"/>
    </xf>
    <xf numFmtId="172" fontId="5" fillId="32" borderId="0" xfId="0" applyNumberFormat="1" applyFont="1" applyFill="1" applyAlignment="1">
      <alignment vertical="top" wrapText="1"/>
    </xf>
    <xf numFmtId="2" fontId="5" fillId="0" borderId="0" xfId="0" applyNumberFormat="1" applyFont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2" borderId="10" xfId="0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left" vertical="top" indent="3"/>
    </xf>
    <xf numFmtId="0" fontId="7" fillId="32" borderId="10" xfId="0" applyFont="1" applyFill="1" applyBorder="1" applyAlignment="1">
      <alignment horizontal="left" vertical="top" indent="2"/>
    </xf>
    <xf numFmtId="172" fontId="7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3" fontId="7" fillId="32" borderId="10" xfId="0" applyNumberFormat="1" applyFont="1" applyFill="1" applyBorder="1" applyAlignment="1">
      <alignment horizontal="center" vertical="center"/>
    </xf>
    <xf numFmtId="173" fontId="7" fillId="32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/>
    </xf>
    <xf numFmtId="172" fontId="47" fillId="32" borderId="10" xfId="0" applyNumberFormat="1" applyFont="1" applyFill="1" applyBorder="1" applyAlignment="1">
      <alignment horizontal="center"/>
    </xf>
    <xf numFmtId="16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top"/>
    </xf>
    <xf numFmtId="173" fontId="7" fillId="32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16" fontId="7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2" fontId="7" fillId="32" borderId="14" xfId="0" applyNumberFormat="1" applyFont="1" applyFill="1" applyBorder="1" applyAlignment="1">
      <alignment horizontal="center" vertical="center" wrapText="1"/>
    </xf>
    <xf numFmtId="2" fontId="7" fillId="32" borderId="15" xfId="0" applyNumberFormat="1" applyFont="1" applyFill="1" applyBorder="1" applyAlignment="1">
      <alignment horizontal="center" vertical="center" wrapText="1"/>
    </xf>
    <xf numFmtId="2" fontId="7" fillId="32" borderId="16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top"/>
    </xf>
    <xf numFmtId="0" fontId="7" fillId="32" borderId="15" xfId="0" applyFont="1" applyFill="1" applyBorder="1" applyAlignment="1">
      <alignment horizontal="center" vertical="top"/>
    </xf>
    <xf numFmtId="0" fontId="7" fillId="32" borderId="16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32" borderId="10" xfId="0" applyFont="1" applyFill="1" applyBorder="1" applyAlignment="1">
      <alignment horizontal="right" vertical="top"/>
    </xf>
    <xf numFmtId="0" fontId="7" fillId="32" borderId="10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left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0">
      <selection activeCell="J1" sqref="J1:L5"/>
    </sheetView>
  </sheetViews>
  <sheetFormatPr defaultColWidth="9.140625" defaultRowHeight="12.75"/>
  <cols>
    <col min="2" max="2" width="19.421875" style="0" customWidth="1"/>
    <col min="12" max="12" width="13.00390625" style="0" customWidth="1"/>
  </cols>
  <sheetData>
    <row r="1" spans="10:12" ht="12">
      <c r="J1" s="87" t="s">
        <v>144</v>
      </c>
      <c r="K1" s="87"/>
      <c r="L1" s="87"/>
    </row>
    <row r="2" spans="1:12" ht="12">
      <c r="A2" s="1"/>
      <c r="J2" s="87"/>
      <c r="K2" s="87"/>
      <c r="L2" s="87"/>
    </row>
    <row r="3" spans="1:12" ht="12">
      <c r="A3" s="1"/>
      <c r="J3" s="87"/>
      <c r="K3" s="87"/>
      <c r="L3" s="87"/>
    </row>
    <row r="4" spans="1:12" ht="12">
      <c r="A4" s="1"/>
      <c r="J4" s="87"/>
      <c r="K4" s="87"/>
      <c r="L4" s="87"/>
    </row>
    <row r="5" spans="10:12" ht="135" customHeight="1">
      <c r="J5" s="87"/>
      <c r="K5" s="87"/>
      <c r="L5" s="87"/>
    </row>
    <row r="6" spans="1:12" ht="30" customHeight="1">
      <c r="A6" s="88" t="s">
        <v>51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8" spans="1:12" ht="12.75">
      <c r="A8" s="10"/>
      <c r="B8" s="10"/>
      <c r="C8" s="11"/>
      <c r="D8" s="89" t="s">
        <v>6</v>
      </c>
      <c r="E8" s="89"/>
      <c r="F8" s="89" t="s">
        <v>9</v>
      </c>
      <c r="G8" s="89"/>
      <c r="H8" s="89"/>
      <c r="I8" s="89"/>
      <c r="J8" s="89"/>
      <c r="K8" s="89"/>
      <c r="L8" s="89"/>
    </row>
    <row r="9" spans="1:12" s="8" customFormat="1" ht="139.5">
      <c r="A9" s="12" t="s">
        <v>0</v>
      </c>
      <c r="B9" s="12" t="s">
        <v>2</v>
      </c>
      <c r="C9" s="12" t="s">
        <v>4</v>
      </c>
      <c r="D9" s="17" t="s">
        <v>42</v>
      </c>
      <c r="E9" s="17" t="s">
        <v>43</v>
      </c>
      <c r="F9" s="17" t="s">
        <v>44</v>
      </c>
      <c r="G9" s="17" t="s">
        <v>45</v>
      </c>
      <c r="H9" s="17" t="s">
        <v>46</v>
      </c>
      <c r="I9" s="17" t="s">
        <v>47</v>
      </c>
      <c r="J9" s="17" t="s">
        <v>48</v>
      </c>
      <c r="K9" s="17" t="s">
        <v>49</v>
      </c>
      <c r="L9" s="17" t="s">
        <v>50</v>
      </c>
    </row>
    <row r="10" spans="1:12" ht="13.5">
      <c r="A10" s="13" t="s">
        <v>1</v>
      </c>
      <c r="B10" s="14" t="s">
        <v>3</v>
      </c>
      <c r="C10" s="15" t="s">
        <v>5</v>
      </c>
      <c r="D10" s="15" t="s">
        <v>7</v>
      </c>
      <c r="E10" s="15" t="s">
        <v>8</v>
      </c>
      <c r="F10" s="14" t="s">
        <v>10</v>
      </c>
      <c r="G10" s="15" t="s">
        <v>11</v>
      </c>
      <c r="H10" s="14" t="s">
        <v>12</v>
      </c>
      <c r="I10" s="15" t="s">
        <v>13</v>
      </c>
      <c r="J10" s="14" t="s">
        <v>14</v>
      </c>
      <c r="K10" s="14" t="s">
        <v>15</v>
      </c>
      <c r="L10" s="14" t="s">
        <v>16</v>
      </c>
    </row>
    <row r="11" spans="1:12" ht="12.75">
      <c r="A11" s="85" t="s">
        <v>26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62.25" customHeight="1">
      <c r="A12" s="4" t="s">
        <v>25</v>
      </c>
      <c r="B12" s="5" t="s">
        <v>29</v>
      </c>
      <c r="C12" s="4" t="s">
        <v>24</v>
      </c>
      <c r="D12" s="2">
        <v>451</v>
      </c>
      <c r="E12" s="2">
        <v>451</v>
      </c>
      <c r="F12" s="2">
        <v>455</v>
      </c>
      <c r="G12" s="2">
        <v>458</v>
      </c>
      <c r="H12" s="2">
        <v>461</v>
      </c>
      <c r="I12" s="2">
        <v>450</v>
      </c>
      <c r="J12" s="2">
        <v>345</v>
      </c>
      <c r="K12" s="2">
        <v>345</v>
      </c>
      <c r="L12" s="2">
        <v>345</v>
      </c>
    </row>
    <row r="13" spans="1:12" ht="24.75">
      <c r="A13" s="6" t="s">
        <v>27</v>
      </c>
      <c r="B13" s="5" t="s">
        <v>36</v>
      </c>
      <c r="C13" s="4" t="s">
        <v>24</v>
      </c>
      <c r="D13" s="2">
        <v>104463</v>
      </c>
      <c r="E13" s="2">
        <v>104724</v>
      </c>
      <c r="F13" s="2">
        <v>104985</v>
      </c>
      <c r="G13" s="2">
        <v>105247</v>
      </c>
      <c r="H13" s="2">
        <v>105510</v>
      </c>
      <c r="I13" s="2">
        <v>101600</v>
      </c>
      <c r="J13" s="2">
        <v>90050</v>
      </c>
      <c r="K13" s="2">
        <v>90050</v>
      </c>
      <c r="L13" s="2">
        <v>90050</v>
      </c>
    </row>
    <row r="14" spans="1:12" ht="12.75">
      <c r="A14" s="85" t="s">
        <v>89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54" customHeight="1">
      <c r="A15" s="7" t="s">
        <v>25</v>
      </c>
      <c r="B15" s="5" t="s">
        <v>32</v>
      </c>
      <c r="C15" s="4" t="s">
        <v>24</v>
      </c>
      <c r="D15" s="2">
        <v>179</v>
      </c>
      <c r="E15" s="2">
        <v>181</v>
      </c>
      <c r="F15" s="2">
        <v>183</v>
      </c>
      <c r="G15" s="2">
        <v>185</v>
      </c>
      <c r="H15" s="2">
        <v>150</v>
      </c>
      <c r="I15" s="2">
        <v>140</v>
      </c>
      <c r="J15" s="2">
        <v>140</v>
      </c>
      <c r="K15" s="2">
        <v>140</v>
      </c>
      <c r="L15" s="2">
        <v>140</v>
      </c>
    </row>
    <row r="16" spans="1:12" ht="112.5" customHeight="1">
      <c r="A16" s="4" t="s">
        <v>27</v>
      </c>
      <c r="B16" s="5" t="s">
        <v>31</v>
      </c>
      <c r="C16" s="4" t="s">
        <v>24</v>
      </c>
      <c r="D16" s="2">
        <v>23737</v>
      </c>
      <c r="E16" s="2">
        <v>23977</v>
      </c>
      <c r="F16" s="2">
        <v>24220</v>
      </c>
      <c r="G16" s="2">
        <v>24237</v>
      </c>
      <c r="H16" s="9">
        <v>18000</v>
      </c>
      <c r="I16" s="2">
        <v>15000</v>
      </c>
      <c r="J16" s="2">
        <v>15000</v>
      </c>
      <c r="K16" s="2">
        <v>15000</v>
      </c>
      <c r="L16" s="2">
        <v>15000</v>
      </c>
    </row>
    <row r="17" spans="1:12" ht="12.75">
      <c r="A17" s="85" t="s">
        <v>130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</row>
    <row r="18" spans="1:12" ht="62.25">
      <c r="A18" s="3">
        <v>4</v>
      </c>
      <c r="B18" s="5" t="s">
        <v>93</v>
      </c>
      <c r="C18" s="4" t="s">
        <v>28</v>
      </c>
      <c r="D18" s="2">
        <v>589</v>
      </c>
      <c r="E18" s="2">
        <v>606</v>
      </c>
      <c r="F18" s="2">
        <v>599</v>
      </c>
      <c r="G18" s="2">
        <v>605</v>
      </c>
      <c r="H18" s="2">
        <v>604</v>
      </c>
      <c r="I18" s="2">
        <v>606</v>
      </c>
      <c r="J18" s="2">
        <v>606</v>
      </c>
      <c r="K18" s="20">
        <v>606</v>
      </c>
      <c r="L18" s="20">
        <v>606</v>
      </c>
    </row>
    <row r="19" spans="1:12" ht="12.75">
      <c r="A19" s="85" t="s">
        <v>131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24.75">
      <c r="A20" s="3">
        <v>5</v>
      </c>
      <c r="B20" s="5" t="s">
        <v>132</v>
      </c>
      <c r="C20" s="4" t="s">
        <v>133</v>
      </c>
      <c r="D20" s="2">
        <v>595.7</v>
      </c>
      <c r="E20" s="2">
        <v>595.7</v>
      </c>
      <c r="F20" s="2">
        <v>595.8</v>
      </c>
      <c r="G20" s="2">
        <v>595.9</v>
      </c>
      <c r="H20" s="4">
        <v>596</v>
      </c>
      <c r="I20" s="2">
        <v>365</v>
      </c>
      <c r="J20" s="20">
        <v>300</v>
      </c>
      <c r="K20" s="20">
        <v>300</v>
      </c>
      <c r="L20" s="20">
        <v>300</v>
      </c>
    </row>
    <row r="21" spans="1:12" ht="12.75">
      <c r="A21" s="86" t="s">
        <v>134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4.75">
      <c r="A22" s="16">
        <v>6</v>
      </c>
      <c r="B22" s="5" t="s">
        <v>135</v>
      </c>
      <c r="C22" s="5" t="s">
        <v>24</v>
      </c>
      <c r="D22" s="5">
        <v>451</v>
      </c>
      <c r="E22" s="5">
        <v>451</v>
      </c>
      <c r="F22" s="5">
        <v>455</v>
      </c>
      <c r="G22" s="5">
        <v>458</v>
      </c>
      <c r="H22" s="5">
        <v>461</v>
      </c>
      <c r="I22" s="5">
        <v>450</v>
      </c>
      <c r="J22" s="5">
        <v>345</v>
      </c>
      <c r="K22" s="19">
        <v>345</v>
      </c>
      <c r="L22" s="19">
        <v>345</v>
      </c>
    </row>
    <row r="23" spans="1:12" ht="24.75">
      <c r="A23" s="2"/>
      <c r="B23" s="5" t="s">
        <v>36</v>
      </c>
      <c r="C23" s="4" t="s">
        <v>28</v>
      </c>
      <c r="D23" s="2">
        <v>104463</v>
      </c>
      <c r="E23" s="2">
        <v>104724</v>
      </c>
      <c r="F23" s="2">
        <v>104985</v>
      </c>
      <c r="G23" s="2">
        <v>105247</v>
      </c>
      <c r="H23" s="2">
        <v>105510</v>
      </c>
      <c r="I23" s="2">
        <v>101600</v>
      </c>
      <c r="J23" s="2">
        <v>90050</v>
      </c>
      <c r="K23" s="2">
        <v>90050</v>
      </c>
      <c r="L23" s="2">
        <v>90050</v>
      </c>
    </row>
    <row r="24" spans="1:12" ht="12">
      <c r="A24" s="86" t="s">
        <v>140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2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12.75">
      <c r="A26" s="16" t="s">
        <v>30</v>
      </c>
      <c r="B26" s="18" t="s">
        <v>136</v>
      </c>
      <c r="C26" s="18" t="s">
        <v>24</v>
      </c>
      <c r="D26" s="18">
        <v>20</v>
      </c>
      <c r="E26" s="18">
        <v>20</v>
      </c>
      <c r="F26" s="18">
        <v>20</v>
      </c>
      <c r="G26" s="18">
        <v>30</v>
      </c>
      <c r="H26" s="18">
        <v>40</v>
      </c>
      <c r="I26" s="18">
        <v>40</v>
      </c>
      <c r="J26" s="18">
        <v>60</v>
      </c>
      <c r="K26" s="21">
        <v>60</v>
      </c>
      <c r="L26" s="21">
        <v>60</v>
      </c>
    </row>
    <row r="27" spans="1:12" ht="24.75">
      <c r="A27" s="16"/>
      <c r="B27" s="18" t="s">
        <v>137</v>
      </c>
      <c r="C27" s="18" t="s">
        <v>138</v>
      </c>
      <c r="D27" s="18">
        <v>8500</v>
      </c>
      <c r="E27" s="18">
        <v>11000</v>
      </c>
      <c r="F27" s="18">
        <v>14200</v>
      </c>
      <c r="G27" s="18">
        <v>16800</v>
      </c>
      <c r="H27" s="18">
        <v>19720</v>
      </c>
      <c r="I27" s="18">
        <v>19720</v>
      </c>
      <c r="J27" s="18">
        <v>19720</v>
      </c>
      <c r="K27" s="18">
        <v>19720</v>
      </c>
      <c r="L27" s="18">
        <v>19720</v>
      </c>
    </row>
    <row r="28" spans="1:12" ht="12">
      <c r="A28" s="84" t="s">
        <v>90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75">
      <c r="A29" s="3">
        <v>8</v>
      </c>
      <c r="B29" s="5" t="s">
        <v>34</v>
      </c>
      <c r="C29" s="2"/>
      <c r="D29" s="4" t="s">
        <v>33</v>
      </c>
      <c r="E29" s="4" t="s">
        <v>33</v>
      </c>
      <c r="F29" s="4" t="s">
        <v>33</v>
      </c>
      <c r="G29" s="4" t="s">
        <v>33</v>
      </c>
      <c r="H29" s="4" t="s">
        <v>33</v>
      </c>
      <c r="I29" s="4" t="s">
        <v>33</v>
      </c>
      <c r="J29" s="4" t="s">
        <v>33</v>
      </c>
      <c r="K29" s="4" t="s">
        <v>33</v>
      </c>
      <c r="L29" s="4" t="s">
        <v>33</v>
      </c>
    </row>
  </sheetData>
  <sheetProtection/>
  <mergeCells count="11">
    <mergeCell ref="A11:L11"/>
    <mergeCell ref="J1:L5"/>
    <mergeCell ref="A6:L6"/>
    <mergeCell ref="D8:E8"/>
    <mergeCell ref="F8:L8"/>
    <mergeCell ref="A28:L28"/>
    <mergeCell ref="A17:L17"/>
    <mergeCell ref="A19:L19"/>
    <mergeCell ref="A21:L21"/>
    <mergeCell ref="A24:L25"/>
    <mergeCell ref="A14:L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SheetLayoutView="80" zoomScalePageLayoutView="0" workbookViewId="0" topLeftCell="A1">
      <selection activeCell="I1" sqref="I1:L1"/>
    </sheetView>
  </sheetViews>
  <sheetFormatPr defaultColWidth="9.140625" defaultRowHeight="12.75"/>
  <cols>
    <col min="1" max="1" width="8.57421875" style="76" customWidth="1"/>
    <col min="2" max="2" width="26.00390625" style="77" customWidth="1"/>
    <col min="3" max="3" width="12.421875" style="32" customWidth="1"/>
    <col min="4" max="4" width="13.57421875" style="32" customWidth="1"/>
    <col min="5" max="5" width="11.421875" style="78" customWidth="1"/>
    <col min="6" max="6" width="9.140625" style="79" customWidth="1"/>
    <col min="7" max="7" width="10.421875" style="32" customWidth="1"/>
    <col min="8" max="8" width="8.421875" style="32" customWidth="1"/>
    <col min="9" max="9" width="9.421875" style="32" customWidth="1"/>
    <col min="10" max="10" width="9.00390625" style="32" customWidth="1"/>
    <col min="11" max="11" width="8.421875" style="32" customWidth="1"/>
    <col min="12" max="16384" width="8.7109375" style="32" customWidth="1"/>
  </cols>
  <sheetData>
    <row r="1" spans="1:12" s="24" customFormat="1" ht="60.75" customHeight="1">
      <c r="A1" s="22"/>
      <c r="B1" s="23"/>
      <c r="E1" s="25"/>
      <c r="F1" s="26"/>
      <c r="I1" s="115" t="s">
        <v>161</v>
      </c>
      <c r="J1" s="116"/>
      <c r="K1" s="116"/>
      <c r="L1" s="116"/>
    </row>
    <row r="2" spans="1:12" ht="84.75" customHeight="1">
      <c r="A2" s="27"/>
      <c r="B2" s="28"/>
      <c r="C2" s="29"/>
      <c r="D2" s="29"/>
      <c r="E2" s="30"/>
      <c r="F2" s="31"/>
      <c r="G2" s="29"/>
      <c r="H2" s="29"/>
      <c r="I2" s="96" t="s">
        <v>152</v>
      </c>
      <c r="J2" s="96"/>
      <c r="K2" s="96"/>
      <c r="L2" s="80"/>
    </row>
    <row r="3" spans="1:11" ht="12.75">
      <c r="A3" s="33"/>
      <c r="B3" s="28"/>
      <c r="C3" s="29"/>
      <c r="D3" s="29"/>
      <c r="E3" s="30"/>
      <c r="F3" s="31"/>
      <c r="G3" s="29"/>
      <c r="H3" s="29"/>
      <c r="I3" s="29"/>
      <c r="J3" s="34"/>
      <c r="K3" s="34"/>
    </row>
    <row r="4" spans="1:11" ht="12.75">
      <c r="A4" s="33"/>
      <c r="B4" s="101" t="s">
        <v>94</v>
      </c>
      <c r="C4" s="101"/>
      <c r="D4" s="101"/>
      <c r="E4" s="101"/>
      <c r="F4" s="101"/>
      <c r="G4" s="101"/>
      <c r="H4" s="101"/>
      <c r="I4" s="101"/>
      <c r="J4" s="101"/>
      <c r="K4" s="35"/>
    </row>
    <row r="5" spans="1:11" ht="29.25" customHeight="1">
      <c r="A5" s="33"/>
      <c r="B5" s="100" t="s">
        <v>142</v>
      </c>
      <c r="C5" s="100"/>
      <c r="D5" s="100"/>
      <c r="E5" s="100"/>
      <c r="F5" s="100"/>
      <c r="G5" s="100"/>
      <c r="H5" s="100"/>
      <c r="I5" s="100"/>
      <c r="J5" s="100"/>
      <c r="K5" s="36"/>
    </row>
    <row r="6" spans="1:11" ht="12.75">
      <c r="A6" s="27"/>
      <c r="B6" s="28"/>
      <c r="C6" s="36"/>
      <c r="D6" s="36"/>
      <c r="E6" s="37"/>
      <c r="F6" s="38"/>
      <c r="G6" s="36"/>
      <c r="H6" s="36"/>
      <c r="I6" s="36"/>
      <c r="J6" s="36"/>
      <c r="K6" s="36"/>
    </row>
    <row r="7" spans="1:11" ht="12.75">
      <c r="A7" s="33" t="s">
        <v>18</v>
      </c>
      <c r="B7" s="28"/>
      <c r="C7" s="29"/>
      <c r="D7" s="29"/>
      <c r="E7" s="30"/>
      <c r="F7" s="31"/>
      <c r="G7" s="29"/>
      <c r="H7" s="29"/>
      <c r="I7" s="29"/>
      <c r="J7" s="29"/>
      <c r="K7" s="29"/>
    </row>
    <row r="8" spans="1:11" s="39" customFormat="1" ht="59.25" customHeight="1">
      <c r="A8" s="102" t="s">
        <v>17</v>
      </c>
      <c r="B8" s="102" t="s">
        <v>19</v>
      </c>
      <c r="C8" s="102" t="s">
        <v>92</v>
      </c>
      <c r="D8" s="102" t="s">
        <v>101</v>
      </c>
      <c r="E8" s="97" t="s">
        <v>20</v>
      </c>
      <c r="F8" s="98"/>
      <c r="G8" s="98"/>
      <c r="H8" s="99"/>
      <c r="I8" s="97" t="s">
        <v>21</v>
      </c>
      <c r="J8" s="98"/>
      <c r="K8" s="99"/>
    </row>
    <row r="9" spans="1:11" s="39" customFormat="1" ht="15" customHeight="1">
      <c r="A9" s="103"/>
      <c r="B9" s="103"/>
      <c r="C9" s="103"/>
      <c r="D9" s="103"/>
      <c r="E9" s="40" t="s">
        <v>22</v>
      </c>
      <c r="F9" s="40" t="s">
        <v>52</v>
      </c>
      <c r="G9" s="40" t="s">
        <v>103</v>
      </c>
      <c r="H9" s="40" t="s">
        <v>143</v>
      </c>
      <c r="I9" s="40" t="s">
        <v>52</v>
      </c>
      <c r="J9" s="40" t="s">
        <v>103</v>
      </c>
      <c r="K9" s="40" t="s">
        <v>143</v>
      </c>
    </row>
    <row r="10" spans="1:11" s="43" customFormat="1" ht="12.75">
      <c r="A10" s="41" t="s">
        <v>54</v>
      </c>
      <c r="B10" s="41" t="s">
        <v>55</v>
      </c>
      <c r="C10" s="41" t="s">
        <v>56</v>
      </c>
      <c r="D10" s="41" t="s">
        <v>57</v>
      </c>
      <c r="E10" s="42" t="s">
        <v>58</v>
      </c>
      <c r="F10" s="42" t="s">
        <v>59</v>
      </c>
      <c r="G10" s="41" t="s">
        <v>60</v>
      </c>
      <c r="H10" s="41" t="s">
        <v>61</v>
      </c>
      <c r="I10" s="41" t="s">
        <v>62</v>
      </c>
      <c r="J10" s="41" t="s">
        <v>63</v>
      </c>
      <c r="K10" s="41" t="s">
        <v>64</v>
      </c>
    </row>
    <row r="11" spans="1:11" ht="12.75">
      <c r="A11" s="41"/>
      <c r="B11" s="44"/>
      <c r="C11" s="45"/>
      <c r="D11" s="46"/>
      <c r="E11" s="47"/>
      <c r="F11" s="117"/>
      <c r="G11" s="117"/>
      <c r="H11" s="46"/>
      <c r="I11" s="45"/>
      <c r="J11" s="45"/>
      <c r="K11" s="45"/>
    </row>
    <row r="12" spans="1:11" ht="12.75">
      <c r="A12" s="108" t="s">
        <v>95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10"/>
    </row>
    <row r="13" spans="1:11" ht="12.75">
      <c r="A13" s="108" t="s">
        <v>91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11" ht="21">
      <c r="A14" s="41" t="s">
        <v>25</v>
      </c>
      <c r="B14" s="48" t="s">
        <v>35</v>
      </c>
      <c r="C14" s="41" t="s">
        <v>23</v>
      </c>
      <c r="D14" s="41" t="s">
        <v>23</v>
      </c>
      <c r="E14" s="42" t="s">
        <v>23</v>
      </c>
      <c r="F14" s="42" t="s">
        <v>23</v>
      </c>
      <c r="G14" s="41" t="s">
        <v>41</v>
      </c>
      <c r="H14" s="41" t="s">
        <v>41</v>
      </c>
      <c r="I14" s="49">
        <v>345</v>
      </c>
      <c r="J14" s="49">
        <v>345</v>
      </c>
      <c r="K14" s="49">
        <v>345</v>
      </c>
    </row>
    <row r="15" spans="1:11" ht="12.75">
      <c r="A15" s="41" t="s">
        <v>27</v>
      </c>
      <c r="B15" s="48" t="s">
        <v>65</v>
      </c>
      <c r="C15" s="41" t="s">
        <v>23</v>
      </c>
      <c r="D15" s="41" t="s">
        <v>23</v>
      </c>
      <c r="E15" s="42" t="s">
        <v>23</v>
      </c>
      <c r="F15" s="42" t="s">
        <v>23</v>
      </c>
      <c r="G15" s="41" t="s">
        <v>41</v>
      </c>
      <c r="H15" s="41" t="s">
        <v>41</v>
      </c>
      <c r="I15" s="49">
        <v>90050</v>
      </c>
      <c r="J15" s="49">
        <v>90050</v>
      </c>
      <c r="K15" s="49">
        <v>90050</v>
      </c>
    </row>
    <row r="16" spans="1:11" ht="37.5" customHeight="1">
      <c r="A16" s="41" t="s">
        <v>66</v>
      </c>
      <c r="B16" s="50" t="s">
        <v>96</v>
      </c>
      <c r="C16" s="51" t="s">
        <v>104</v>
      </c>
      <c r="D16" s="51" t="s">
        <v>53</v>
      </c>
      <c r="E16" s="52">
        <f>F16+G16+H16</f>
        <v>510</v>
      </c>
      <c r="F16" s="42">
        <v>150</v>
      </c>
      <c r="G16" s="42">
        <v>180</v>
      </c>
      <c r="H16" s="42">
        <v>180</v>
      </c>
      <c r="I16" s="53" t="s">
        <v>23</v>
      </c>
      <c r="J16" s="53" t="s">
        <v>23</v>
      </c>
      <c r="K16" s="53" t="s">
        <v>23</v>
      </c>
    </row>
    <row r="17" spans="1:11" ht="31.5">
      <c r="A17" s="126" t="s">
        <v>67</v>
      </c>
      <c r="B17" s="126"/>
      <c r="C17" s="51" t="s">
        <v>104</v>
      </c>
      <c r="D17" s="54"/>
      <c r="E17" s="42">
        <f>E16</f>
        <v>510</v>
      </c>
      <c r="F17" s="42">
        <f>F16</f>
        <v>150</v>
      </c>
      <c r="G17" s="42">
        <v>180</v>
      </c>
      <c r="H17" s="42">
        <v>180</v>
      </c>
      <c r="I17" s="53" t="s">
        <v>23</v>
      </c>
      <c r="J17" s="53" t="s">
        <v>23</v>
      </c>
      <c r="K17" s="53" t="s">
        <v>23</v>
      </c>
    </row>
    <row r="18" spans="1:11" ht="13.5" customHeight="1">
      <c r="A18" s="127" t="s">
        <v>97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</row>
    <row r="19" spans="1:11" ht="30.75" customHeight="1">
      <c r="A19" s="127" t="s">
        <v>68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</row>
    <row r="20" spans="1:11" ht="18.75" customHeight="1">
      <c r="A20" s="113" t="s">
        <v>69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</row>
    <row r="21" spans="1:11" ht="21">
      <c r="A21" s="41" t="s">
        <v>70</v>
      </c>
      <c r="B21" s="48" t="s">
        <v>71</v>
      </c>
      <c r="C21" s="41" t="s">
        <v>23</v>
      </c>
      <c r="D21" s="41" t="s">
        <v>23</v>
      </c>
      <c r="E21" s="42" t="s">
        <v>23</v>
      </c>
      <c r="F21" s="42" t="s">
        <v>23</v>
      </c>
      <c r="G21" s="41" t="s">
        <v>41</v>
      </c>
      <c r="H21" s="41" t="s">
        <v>41</v>
      </c>
      <c r="I21" s="49">
        <v>140</v>
      </c>
      <c r="J21" s="49">
        <v>140</v>
      </c>
      <c r="K21" s="49">
        <v>140</v>
      </c>
    </row>
    <row r="22" spans="1:11" ht="31.5">
      <c r="A22" s="41" t="s">
        <v>72</v>
      </c>
      <c r="B22" s="48" t="s">
        <v>73</v>
      </c>
      <c r="C22" s="41" t="s">
        <v>23</v>
      </c>
      <c r="D22" s="41" t="s">
        <v>23</v>
      </c>
      <c r="E22" s="42" t="s">
        <v>23</v>
      </c>
      <c r="F22" s="42" t="s">
        <v>23</v>
      </c>
      <c r="G22" s="41" t="s">
        <v>41</v>
      </c>
      <c r="H22" s="41" t="s">
        <v>41</v>
      </c>
      <c r="I22" s="55">
        <v>15000</v>
      </c>
      <c r="J22" s="55">
        <v>15000</v>
      </c>
      <c r="K22" s="55">
        <v>15000</v>
      </c>
    </row>
    <row r="23" spans="1:11" ht="31.5">
      <c r="A23" s="41" t="s">
        <v>74</v>
      </c>
      <c r="B23" s="56" t="s">
        <v>98</v>
      </c>
      <c r="C23" s="51" t="s">
        <v>104</v>
      </c>
      <c r="D23" s="51" t="s">
        <v>53</v>
      </c>
      <c r="E23" s="42">
        <f>F23+G23+H23</f>
        <v>224.39999999999998</v>
      </c>
      <c r="F23" s="42">
        <v>74.8</v>
      </c>
      <c r="G23" s="42">
        <v>74.8</v>
      </c>
      <c r="H23" s="42">
        <v>74.8</v>
      </c>
      <c r="I23" s="41" t="s">
        <v>23</v>
      </c>
      <c r="J23" s="41" t="s">
        <v>23</v>
      </c>
      <c r="K23" s="41" t="s">
        <v>23</v>
      </c>
    </row>
    <row r="24" spans="1:24" s="58" customFormat="1" ht="31.5">
      <c r="A24" s="114" t="s">
        <v>75</v>
      </c>
      <c r="B24" s="114"/>
      <c r="C24" s="51" t="s">
        <v>104</v>
      </c>
      <c r="D24" s="51" t="s">
        <v>53</v>
      </c>
      <c r="E24" s="42">
        <f>E23</f>
        <v>224.39999999999998</v>
      </c>
      <c r="F24" s="42">
        <f>F23</f>
        <v>74.8</v>
      </c>
      <c r="G24" s="42">
        <f>G23</f>
        <v>74.8</v>
      </c>
      <c r="H24" s="42">
        <f>H23</f>
        <v>74.8</v>
      </c>
      <c r="I24" s="41" t="s">
        <v>23</v>
      </c>
      <c r="J24" s="41" t="s">
        <v>23</v>
      </c>
      <c r="K24" s="41" t="s">
        <v>23</v>
      </c>
      <c r="L24" s="57"/>
      <c r="M24" s="57"/>
      <c r="N24" s="57"/>
      <c r="O24" s="57"/>
      <c r="P24" s="57"/>
      <c r="Q24" s="57"/>
      <c r="R24" s="29"/>
      <c r="S24" s="29"/>
      <c r="T24" s="29"/>
      <c r="U24" s="29"/>
      <c r="V24" s="29"/>
      <c r="W24" s="29"/>
      <c r="X24" s="29"/>
    </row>
    <row r="25" spans="1:11" ht="25.5" customHeight="1">
      <c r="A25" s="112" t="s">
        <v>111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 ht="31.5" customHeight="1">
      <c r="A26" s="112" t="s">
        <v>139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2.75">
      <c r="A27" s="111" t="s">
        <v>151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1" ht="31.5">
      <c r="A28" s="41" t="s">
        <v>76</v>
      </c>
      <c r="B28" s="56" t="s">
        <v>84</v>
      </c>
      <c r="C28" s="51" t="s">
        <v>23</v>
      </c>
      <c r="D28" s="44" t="s">
        <v>113</v>
      </c>
      <c r="E28" s="42" t="s">
        <v>23</v>
      </c>
      <c r="F28" s="42" t="s">
        <v>23</v>
      </c>
      <c r="G28" s="41" t="s">
        <v>41</v>
      </c>
      <c r="H28" s="41" t="s">
        <v>41</v>
      </c>
      <c r="I28" s="49">
        <v>606</v>
      </c>
      <c r="J28" s="49">
        <v>606</v>
      </c>
      <c r="K28" s="49">
        <v>606</v>
      </c>
    </row>
    <row r="29" spans="1:11" ht="109.5" customHeight="1">
      <c r="A29" s="41" t="s">
        <v>77</v>
      </c>
      <c r="B29" s="56" t="s">
        <v>112</v>
      </c>
      <c r="C29" s="59" t="s">
        <v>107</v>
      </c>
      <c r="D29" s="51" t="s">
        <v>53</v>
      </c>
      <c r="E29" s="42">
        <f>F29+G29+H29</f>
        <v>56955.3</v>
      </c>
      <c r="F29" s="60">
        <f>19051.5-108.2</f>
        <v>18943.3</v>
      </c>
      <c r="G29" s="42">
        <v>19006</v>
      </c>
      <c r="H29" s="42">
        <v>19006</v>
      </c>
      <c r="I29" s="41" t="s">
        <v>41</v>
      </c>
      <c r="J29" s="41" t="s">
        <v>41</v>
      </c>
      <c r="K29" s="41" t="s">
        <v>41</v>
      </c>
    </row>
    <row r="30" spans="1:11" ht="24.75" customHeight="1">
      <c r="A30" s="122" t="s">
        <v>105</v>
      </c>
      <c r="B30" s="122"/>
      <c r="C30" s="61"/>
      <c r="D30" s="61"/>
      <c r="E30" s="42">
        <f>E29</f>
        <v>56955.3</v>
      </c>
      <c r="F30" s="42">
        <f>F29</f>
        <v>18943.3</v>
      </c>
      <c r="G30" s="42">
        <f>G29</f>
        <v>19006</v>
      </c>
      <c r="H30" s="42">
        <f>H29</f>
        <v>19006</v>
      </c>
      <c r="I30" s="41" t="s">
        <v>23</v>
      </c>
      <c r="J30" s="41" t="s">
        <v>23</v>
      </c>
      <c r="K30" s="41" t="s">
        <v>41</v>
      </c>
    </row>
    <row r="31" spans="1:11" ht="27.75" customHeight="1">
      <c r="A31" s="112" t="s">
        <v>116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2" spans="1:11" ht="22.5" customHeight="1">
      <c r="A32" s="119" t="s">
        <v>114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1"/>
    </row>
    <row r="33" spans="1:11" ht="18.75" customHeight="1">
      <c r="A33" s="127" t="s">
        <v>115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</row>
    <row r="34" spans="1:11" ht="12.75">
      <c r="A34" s="41" t="s">
        <v>78</v>
      </c>
      <c r="B34" s="48" t="s">
        <v>79</v>
      </c>
      <c r="C34" s="41" t="s">
        <v>23</v>
      </c>
      <c r="D34" s="41" t="s">
        <v>23</v>
      </c>
      <c r="E34" s="42" t="s">
        <v>23</v>
      </c>
      <c r="F34" s="42" t="s">
        <v>23</v>
      </c>
      <c r="G34" s="41" t="s">
        <v>41</v>
      </c>
      <c r="H34" s="41" t="s">
        <v>41</v>
      </c>
      <c r="I34" s="62">
        <v>300</v>
      </c>
      <c r="J34" s="62">
        <v>300</v>
      </c>
      <c r="K34" s="62">
        <v>300</v>
      </c>
    </row>
    <row r="35" spans="1:11" ht="32.25" customHeight="1">
      <c r="A35" s="41" t="s">
        <v>141</v>
      </c>
      <c r="B35" s="63" t="s">
        <v>102</v>
      </c>
      <c r="C35" s="93" t="s">
        <v>146</v>
      </c>
      <c r="D35" s="51" t="s">
        <v>53</v>
      </c>
      <c r="E35" s="42">
        <f>F35+G35+H35</f>
        <v>29196.77758</v>
      </c>
      <c r="F35" s="42">
        <f>9718.7-0.1-157.22242-3.4-3.1-1.3</f>
        <v>9553.577580000001</v>
      </c>
      <c r="G35" s="42">
        <v>9821.6</v>
      </c>
      <c r="H35" s="42">
        <v>9821.6</v>
      </c>
      <c r="I35" s="53" t="s">
        <v>23</v>
      </c>
      <c r="J35" s="41" t="s">
        <v>23</v>
      </c>
      <c r="K35" s="41" t="s">
        <v>41</v>
      </c>
    </row>
    <row r="36" spans="1:11" ht="33" customHeight="1">
      <c r="A36" s="90" t="s">
        <v>149</v>
      </c>
      <c r="B36" s="105" t="s">
        <v>145</v>
      </c>
      <c r="C36" s="94"/>
      <c r="D36" s="51" t="s">
        <v>148</v>
      </c>
      <c r="E36" s="42">
        <f>F36</f>
        <v>8.6</v>
      </c>
      <c r="F36" s="42">
        <v>8.6</v>
      </c>
      <c r="G36" s="42"/>
      <c r="H36" s="42"/>
      <c r="I36" s="53"/>
      <c r="J36" s="41"/>
      <c r="K36" s="41"/>
    </row>
    <row r="37" spans="1:11" ht="25.5" customHeight="1">
      <c r="A37" s="91"/>
      <c r="B37" s="106"/>
      <c r="C37" s="94"/>
      <c r="D37" s="51" t="s">
        <v>53</v>
      </c>
      <c r="E37" s="42">
        <f>F37</f>
        <v>0.1</v>
      </c>
      <c r="F37" s="42">
        <v>0.1</v>
      </c>
      <c r="G37" s="42"/>
      <c r="H37" s="42"/>
      <c r="I37" s="53"/>
      <c r="J37" s="41"/>
      <c r="K37" s="41"/>
    </row>
    <row r="38" spans="1:11" ht="30" customHeight="1">
      <c r="A38" s="92"/>
      <c r="B38" s="107"/>
      <c r="C38" s="94"/>
      <c r="D38" s="51" t="s">
        <v>150</v>
      </c>
      <c r="E38" s="42">
        <f>F38</f>
        <v>1.3</v>
      </c>
      <c r="F38" s="42">
        <f>1.3</f>
        <v>1.3</v>
      </c>
      <c r="G38" s="42"/>
      <c r="H38" s="42"/>
      <c r="I38" s="53"/>
      <c r="J38" s="41"/>
      <c r="K38" s="41"/>
    </row>
    <row r="39" spans="1:11" ht="30" customHeight="1">
      <c r="A39" s="82" t="s">
        <v>153</v>
      </c>
      <c r="B39" s="83" t="s">
        <v>155</v>
      </c>
      <c r="C39" s="94"/>
      <c r="D39" s="81" t="s">
        <v>150</v>
      </c>
      <c r="E39" s="42">
        <f>F39</f>
        <v>766.1</v>
      </c>
      <c r="F39" s="42">
        <f>329.6+312.4+124.1</f>
        <v>766.1</v>
      </c>
      <c r="G39" s="42"/>
      <c r="H39" s="42"/>
      <c r="I39" s="53"/>
      <c r="J39" s="41"/>
      <c r="K39" s="41"/>
    </row>
    <row r="40" spans="1:11" ht="40.5" customHeight="1">
      <c r="A40" s="82" t="s">
        <v>154</v>
      </c>
      <c r="B40" s="83" t="s">
        <v>156</v>
      </c>
      <c r="C40" s="95"/>
      <c r="D40" s="81" t="s">
        <v>53</v>
      </c>
      <c r="E40" s="42">
        <f>F40</f>
        <v>7.8</v>
      </c>
      <c r="F40" s="42">
        <f>3.4+3.1+1.3</f>
        <v>7.8</v>
      </c>
      <c r="G40" s="42"/>
      <c r="H40" s="42"/>
      <c r="I40" s="53"/>
      <c r="J40" s="41"/>
      <c r="K40" s="41"/>
    </row>
    <row r="41" spans="1:11" ht="23.25" customHeight="1">
      <c r="A41" s="104" t="s">
        <v>106</v>
      </c>
      <c r="B41" s="104"/>
      <c r="C41" s="44"/>
      <c r="D41" s="64"/>
      <c r="E41" s="65">
        <f>ROUND(SUM(E35:E40),2)</f>
        <v>29980.68</v>
      </c>
      <c r="F41" s="65">
        <f>ROUND(SUM(F35:F40),2)</f>
        <v>10337.48</v>
      </c>
      <c r="G41" s="65">
        <f>ROUND(SUM(G35:G40),2)</f>
        <v>9821.6</v>
      </c>
      <c r="H41" s="65">
        <f>ROUND(SUM(H35:H40),2)</f>
        <v>9821.6</v>
      </c>
      <c r="I41" s="53" t="s">
        <v>23</v>
      </c>
      <c r="J41" s="41" t="s">
        <v>23</v>
      </c>
      <c r="K41" s="41" t="s">
        <v>41</v>
      </c>
    </row>
    <row r="42" spans="1:11" ht="12.75">
      <c r="A42" s="113" t="s">
        <v>117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19.5" customHeight="1">
      <c r="A43" s="118" t="s">
        <v>118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1" ht="27.75" customHeight="1">
      <c r="A44" s="123" t="s">
        <v>119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5"/>
    </row>
    <row r="45" spans="1:12" ht="12.75">
      <c r="A45" s="66" t="s">
        <v>120</v>
      </c>
      <c r="B45" s="48" t="s">
        <v>37</v>
      </c>
      <c r="C45" s="67" t="s">
        <v>23</v>
      </c>
      <c r="D45" s="41" t="s">
        <v>23</v>
      </c>
      <c r="E45" s="42" t="s">
        <v>23</v>
      </c>
      <c r="F45" s="42" t="s">
        <v>23</v>
      </c>
      <c r="G45" s="41" t="s">
        <v>41</v>
      </c>
      <c r="H45" s="41" t="s">
        <v>41</v>
      </c>
      <c r="I45" s="49">
        <v>345</v>
      </c>
      <c r="J45" s="49">
        <v>345</v>
      </c>
      <c r="K45" s="49">
        <v>345</v>
      </c>
      <c r="L45" s="68"/>
    </row>
    <row r="46" spans="1:11" ht="48" customHeight="1">
      <c r="A46" s="66" t="s">
        <v>121</v>
      </c>
      <c r="B46" s="56" t="s">
        <v>65</v>
      </c>
      <c r="C46" s="93" t="s">
        <v>147</v>
      </c>
      <c r="D46" s="41" t="s">
        <v>23</v>
      </c>
      <c r="E46" s="42" t="s">
        <v>23</v>
      </c>
      <c r="F46" s="42" t="s">
        <v>23</v>
      </c>
      <c r="G46" s="41" t="s">
        <v>23</v>
      </c>
      <c r="H46" s="41" t="s">
        <v>23</v>
      </c>
      <c r="I46" s="49">
        <v>90050</v>
      </c>
      <c r="J46" s="49">
        <v>90050</v>
      </c>
      <c r="K46" s="49">
        <v>90050</v>
      </c>
    </row>
    <row r="47" spans="1:11" ht="25.5" customHeight="1">
      <c r="A47" s="66" t="s">
        <v>122</v>
      </c>
      <c r="B47" s="81" t="s">
        <v>99</v>
      </c>
      <c r="C47" s="94"/>
      <c r="D47" s="69" t="s">
        <v>53</v>
      </c>
      <c r="E47" s="53">
        <f>F47+G47+H47</f>
        <v>42690.455480000004</v>
      </c>
      <c r="F47" s="53">
        <f>14161.1-126.84452-3.4-6.6-1.4</f>
        <v>14022.85548</v>
      </c>
      <c r="G47" s="53">
        <v>14333.8</v>
      </c>
      <c r="H47" s="53">
        <v>14333.8</v>
      </c>
      <c r="I47" s="53" t="s">
        <v>23</v>
      </c>
      <c r="J47" s="41" t="s">
        <v>23</v>
      </c>
      <c r="K47" s="41" t="s">
        <v>23</v>
      </c>
    </row>
    <row r="48" spans="1:11" ht="30" customHeight="1">
      <c r="A48" s="82" t="s">
        <v>157</v>
      </c>
      <c r="B48" s="83" t="s">
        <v>155</v>
      </c>
      <c r="C48" s="94"/>
      <c r="D48" s="81" t="s">
        <v>150</v>
      </c>
      <c r="E48" s="42">
        <f>F48</f>
        <v>1126.81</v>
      </c>
      <c r="F48" s="53">
        <f>333.2+655.9+0.01+137.7</f>
        <v>1126.81</v>
      </c>
      <c r="G48" s="42"/>
      <c r="H48" s="42"/>
      <c r="I48" s="53"/>
      <c r="J48" s="41"/>
      <c r="K48" s="41"/>
    </row>
    <row r="49" spans="1:11" ht="40.5" customHeight="1">
      <c r="A49" s="82" t="s">
        <v>158</v>
      </c>
      <c r="B49" s="83" t="s">
        <v>156</v>
      </c>
      <c r="C49" s="95"/>
      <c r="D49" s="81" t="s">
        <v>53</v>
      </c>
      <c r="E49" s="42">
        <f>F49</f>
        <v>11.4</v>
      </c>
      <c r="F49" s="42">
        <f>3.4+6.6+1.4</f>
        <v>11.4</v>
      </c>
      <c r="G49" s="42"/>
      <c r="H49" s="42"/>
      <c r="I49" s="53"/>
      <c r="J49" s="41"/>
      <c r="K49" s="41"/>
    </row>
    <row r="50" spans="1:11" ht="24" customHeight="1">
      <c r="A50" s="122" t="s">
        <v>80</v>
      </c>
      <c r="B50" s="122"/>
      <c r="C50" s="44"/>
      <c r="D50" s="70"/>
      <c r="E50" s="71">
        <f>ROUND(SUM(E47:E49),2)</f>
        <v>43828.67</v>
      </c>
      <c r="F50" s="71">
        <f>ROUND(SUM(F47:F49),2)</f>
        <v>15161.07</v>
      </c>
      <c r="G50" s="71">
        <f>ROUND(SUM(G47:G49),2)</f>
        <v>14333.8</v>
      </c>
      <c r="H50" s="71">
        <f>ROUND(SUM(H47:H49),2)</f>
        <v>14333.8</v>
      </c>
      <c r="I50" s="53" t="s">
        <v>23</v>
      </c>
      <c r="J50" s="41" t="s">
        <v>23</v>
      </c>
      <c r="K50" s="41" t="s">
        <v>41</v>
      </c>
    </row>
    <row r="51" spans="1:11" ht="12.75">
      <c r="A51" s="113" t="s">
        <v>123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</row>
    <row r="52" spans="1:11" ht="30.75" customHeight="1">
      <c r="A52" s="119" t="s">
        <v>124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1"/>
    </row>
    <row r="53" spans="1:11" ht="25.5" customHeight="1">
      <c r="A53" s="127" t="s">
        <v>125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</row>
    <row r="54" spans="1:11" ht="12.75">
      <c r="A54" s="66" t="s">
        <v>126</v>
      </c>
      <c r="B54" s="48" t="s">
        <v>81</v>
      </c>
      <c r="C54" s="41" t="s">
        <v>23</v>
      </c>
      <c r="D54" s="41" t="s">
        <v>23</v>
      </c>
      <c r="E54" s="42" t="s">
        <v>41</v>
      </c>
      <c r="F54" s="42" t="s">
        <v>41</v>
      </c>
      <c r="G54" s="41" t="s">
        <v>41</v>
      </c>
      <c r="H54" s="41" t="s">
        <v>41</v>
      </c>
      <c r="I54" s="49">
        <v>19720</v>
      </c>
      <c r="J54" s="49">
        <v>19720</v>
      </c>
      <c r="K54" s="49">
        <v>19720</v>
      </c>
    </row>
    <row r="55" spans="1:11" ht="12.75">
      <c r="A55" s="66" t="s">
        <v>127</v>
      </c>
      <c r="B55" s="48" t="s">
        <v>82</v>
      </c>
      <c r="C55" s="41" t="s">
        <v>23</v>
      </c>
      <c r="D55" s="41" t="s">
        <v>23</v>
      </c>
      <c r="E55" s="42" t="s">
        <v>23</v>
      </c>
      <c r="F55" s="42" t="s">
        <v>23</v>
      </c>
      <c r="G55" s="41" t="s">
        <v>23</v>
      </c>
      <c r="H55" s="41" t="s">
        <v>23</v>
      </c>
      <c r="I55" s="49">
        <v>60</v>
      </c>
      <c r="J55" s="49">
        <v>60</v>
      </c>
      <c r="K55" s="49">
        <v>60</v>
      </c>
    </row>
    <row r="56" spans="1:11" ht="36" customHeight="1">
      <c r="A56" s="66" t="s">
        <v>129</v>
      </c>
      <c r="B56" s="81" t="s">
        <v>100</v>
      </c>
      <c r="C56" s="93" t="s">
        <v>128</v>
      </c>
      <c r="D56" s="56" t="s">
        <v>53</v>
      </c>
      <c r="E56" s="53">
        <f>F56+G56+H56</f>
        <v>9371.9</v>
      </c>
      <c r="F56" s="72">
        <f>3099.3+4.2-1.2-1.1-0.5</f>
        <v>3100.7000000000003</v>
      </c>
      <c r="G56" s="53">
        <v>3135.6</v>
      </c>
      <c r="H56" s="53">
        <v>3135.6</v>
      </c>
      <c r="I56" s="41" t="s">
        <v>41</v>
      </c>
      <c r="J56" s="41" t="s">
        <v>41</v>
      </c>
      <c r="K56" s="41" t="s">
        <v>41</v>
      </c>
    </row>
    <row r="57" spans="1:11" ht="30" customHeight="1">
      <c r="A57" s="82" t="s">
        <v>159</v>
      </c>
      <c r="B57" s="83" t="s">
        <v>155</v>
      </c>
      <c r="C57" s="94"/>
      <c r="D57" s="81" t="s">
        <v>150</v>
      </c>
      <c r="E57" s="42">
        <f>F57</f>
        <v>278.6</v>
      </c>
      <c r="F57" s="72">
        <f>119.9+113.6+45.1</f>
        <v>278.6</v>
      </c>
      <c r="G57" s="42"/>
      <c r="H57" s="42"/>
      <c r="I57" s="53"/>
      <c r="J57" s="41"/>
      <c r="K57" s="41"/>
    </row>
    <row r="58" spans="1:11" ht="40.5" customHeight="1">
      <c r="A58" s="82" t="s">
        <v>160</v>
      </c>
      <c r="B58" s="83" t="s">
        <v>156</v>
      </c>
      <c r="C58" s="95"/>
      <c r="D58" s="81" t="s">
        <v>53</v>
      </c>
      <c r="E58" s="42">
        <f>F58</f>
        <v>2.8</v>
      </c>
      <c r="F58" s="42">
        <f>1.2+1.1+0.5</f>
        <v>2.8</v>
      </c>
      <c r="G58" s="42"/>
      <c r="H58" s="42"/>
      <c r="I58" s="53"/>
      <c r="J58" s="41"/>
      <c r="K58" s="41"/>
    </row>
    <row r="59" spans="1:11" ht="30" customHeight="1">
      <c r="A59" s="122" t="s">
        <v>83</v>
      </c>
      <c r="B59" s="122"/>
      <c r="C59" s="73"/>
      <c r="D59" s="73"/>
      <c r="E59" s="54">
        <f>ROUND(SUM(E56:E58),2)</f>
        <v>9653.3</v>
      </c>
      <c r="F59" s="54">
        <f>ROUND(SUM(F56:F58),2)</f>
        <v>3382.1</v>
      </c>
      <c r="G59" s="54">
        <f>ROUND(SUM(G56:G58),2)</f>
        <v>3135.6</v>
      </c>
      <c r="H59" s="54">
        <f>ROUND(SUM(H56:H58),2)</f>
        <v>3135.6</v>
      </c>
      <c r="I59" s="41" t="s">
        <v>23</v>
      </c>
      <c r="J59" s="41" t="s">
        <v>23</v>
      </c>
      <c r="K59" s="41" t="s">
        <v>41</v>
      </c>
    </row>
    <row r="60" spans="1:11" ht="22.5" customHeight="1">
      <c r="A60" s="127" t="s">
        <v>108</v>
      </c>
      <c r="B60" s="127"/>
      <c r="C60" s="127"/>
      <c r="D60" s="127"/>
      <c r="E60" s="127"/>
      <c r="F60" s="127"/>
      <c r="G60" s="127"/>
      <c r="H60" s="127"/>
      <c r="I60" s="127"/>
      <c r="J60" s="127"/>
      <c r="K60" s="74"/>
    </row>
    <row r="61" spans="1:11" ht="12.75">
      <c r="A61" s="119" t="s">
        <v>87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1"/>
    </row>
    <row r="62" spans="1:11" ht="31.5">
      <c r="A62" s="75" t="s">
        <v>39</v>
      </c>
      <c r="B62" s="50" t="s">
        <v>40</v>
      </c>
      <c r="C62" s="74"/>
      <c r="D62" s="74"/>
      <c r="E62" s="52" t="s">
        <v>41</v>
      </c>
      <c r="F62" s="52" t="s">
        <v>41</v>
      </c>
      <c r="G62" s="51" t="s">
        <v>41</v>
      </c>
      <c r="H62" s="51" t="s">
        <v>41</v>
      </c>
      <c r="I62" s="51" t="s">
        <v>33</v>
      </c>
      <c r="J62" s="51" t="s">
        <v>33</v>
      </c>
      <c r="K62" s="51" t="s">
        <v>33</v>
      </c>
    </row>
    <row r="63" spans="1:11" s="57" customFormat="1" ht="31.5">
      <c r="A63" s="41" t="s">
        <v>38</v>
      </c>
      <c r="B63" s="56" t="s">
        <v>88</v>
      </c>
      <c r="C63" s="74" t="s">
        <v>109</v>
      </c>
      <c r="D63" s="51" t="s">
        <v>53</v>
      </c>
      <c r="E63" s="53">
        <f>F63+G63+H63</f>
        <v>4617</v>
      </c>
      <c r="F63" s="53">
        <v>1539</v>
      </c>
      <c r="G63" s="53">
        <v>1539</v>
      </c>
      <c r="H63" s="53">
        <v>1539</v>
      </c>
      <c r="I63" s="53" t="s">
        <v>41</v>
      </c>
      <c r="J63" s="41" t="s">
        <v>41</v>
      </c>
      <c r="K63" s="41" t="s">
        <v>41</v>
      </c>
    </row>
    <row r="64" spans="1:11" s="57" customFormat="1" ht="31.5">
      <c r="A64" s="126" t="s">
        <v>85</v>
      </c>
      <c r="B64" s="126"/>
      <c r="C64" s="51" t="s">
        <v>110</v>
      </c>
      <c r="D64" s="51" t="s">
        <v>53</v>
      </c>
      <c r="E64" s="53">
        <f>E63</f>
        <v>4617</v>
      </c>
      <c r="F64" s="53">
        <f>F63</f>
        <v>1539</v>
      </c>
      <c r="G64" s="53">
        <f>G63</f>
        <v>1539</v>
      </c>
      <c r="H64" s="53">
        <f>H63</f>
        <v>1539</v>
      </c>
      <c r="I64" s="53" t="s">
        <v>41</v>
      </c>
      <c r="J64" s="41" t="s">
        <v>41</v>
      </c>
      <c r="K64" s="41" t="s">
        <v>41</v>
      </c>
    </row>
    <row r="65" spans="1:11" s="68" customFormat="1" ht="12.75">
      <c r="A65" s="112" t="s">
        <v>86</v>
      </c>
      <c r="B65" s="112"/>
      <c r="C65" s="112"/>
      <c r="D65" s="56"/>
      <c r="E65" s="42">
        <f>ROUND(E17+E24+E30+E41+E50+E59+E64,2)</f>
        <v>145769.35</v>
      </c>
      <c r="F65" s="42">
        <f>ROUND(F17+F24+F30+F41+F50+F59+F64,2)</f>
        <v>49587.75</v>
      </c>
      <c r="G65" s="42">
        <f>ROUND(G17+G24+G30+G41+G50+G59+G64,2)</f>
        <v>48090.8</v>
      </c>
      <c r="H65" s="42">
        <f>ROUND(H17+H24+H30+H41+H50+H59+H64,2)</f>
        <v>48090.8</v>
      </c>
      <c r="I65" s="41" t="s">
        <v>41</v>
      </c>
      <c r="J65" s="41" t="s">
        <v>41</v>
      </c>
      <c r="K65" s="41" t="s">
        <v>41</v>
      </c>
    </row>
  </sheetData>
  <sheetProtection/>
  <mergeCells count="43">
    <mergeCell ref="C46:C49"/>
    <mergeCell ref="A65:C65"/>
    <mergeCell ref="A59:B59"/>
    <mergeCell ref="A60:J60"/>
    <mergeCell ref="A50:B50"/>
    <mergeCell ref="A64:B64"/>
    <mergeCell ref="A52:K52"/>
    <mergeCell ref="A61:K61"/>
    <mergeCell ref="A53:K53"/>
    <mergeCell ref="A51:K51"/>
    <mergeCell ref="A43:K43"/>
    <mergeCell ref="A32:K32"/>
    <mergeCell ref="A30:B30"/>
    <mergeCell ref="A44:K44"/>
    <mergeCell ref="A17:B17"/>
    <mergeCell ref="A18:K18"/>
    <mergeCell ref="A42:K42"/>
    <mergeCell ref="A19:K19"/>
    <mergeCell ref="A33:K33"/>
    <mergeCell ref="C35:C40"/>
    <mergeCell ref="I1:L1"/>
    <mergeCell ref="F11:G11"/>
    <mergeCell ref="E8:H8"/>
    <mergeCell ref="C8:C9"/>
    <mergeCell ref="B8:B9"/>
    <mergeCell ref="A12:K12"/>
    <mergeCell ref="A27:K27"/>
    <mergeCell ref="A8:A9"/>
    <mergeCell ref="A26:K26"/>
    <mergeCell ref="A31:K31"/>
    <mergeCell ref="A20:K20"/>
    <mergeCell ref="A24:B24"/>
    <mergeCell ref="A25:K25"/>
    <mergeCell ref="A36:A38"/>
    <mergeCell ref="C56:C58"/>
    <mergeCell ref="I2:K2"/>
    <mergeCell ref="I8:K8"/>
    <mergeCell ref="B5:J5"/>
    <mergeCell ref="B4:J4"/>
    <mergeCell ref="D8:D9"/>
    <mergeCell ref="A41:B41"/>
    <mergeCell ref="B36:B38"/>
    <mergeCell ref="A13:K13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Кудинова</cp:lastModifiedBy>
  <cp:lastPrinted>2018-10-24T14:16:47Z</cp:lastPrinted>
  <dcterms:created xsi:type="dcterms:W3CDTF">2014-12-22T09:44:34Z</dcterms:created>
  <dcterms:modified xsi:type="dcterms:W3CDTF">2019-01-16T06:32:41Z</dcterms:modified>
  <cp:category/>
  <cp:version/>
  <cp:contentType/>
  <cp:contentStatus/>
</cp:coreProperties>
</file>