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'Лист1'!$B$2:$L$98</definedName>
  </definedNames>
  <calcPr calcId="124519"/>
</workbook>
</file>

<file path=xl/sharedStrings.xml><?xml version="1.0" encoding="utf-8"?>
<sst xmlns="http://schemas.openxmlformats.org/spreadsheetml/2006/main" count="265" uniqueCount="169">
  <si>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</si>
  <si>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</si>
  <si>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</si>
  <si>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</si>
  <si>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</si>
  <si>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</si>
  <si>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</si>
  <si>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</si>
  <si>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</si>
  <si>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</si>
  <si>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</si>
  <si>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</si>
  <si>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</si>
  <si>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</si>
  <si>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</si>
  <si>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</si>
  <si>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</si>
  <si>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</si>
  <si>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</si>
  <si>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</si>
  <si>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</si>
  <si>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</si>
  <si>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</si>
  <si>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1.13.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</si>
  <si>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</si>
  <si>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</si>
  <si>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</si>
  <si>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1.14.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</si>
  <si>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</si>
  <si>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</si>
  <si>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</si>
  <si>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</si>
  <si>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</si>
  <si>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</si>
  <si>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</si>
  <si>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</si>
  <si>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</si>
  <si>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</si>
  <si>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</si>
  <si>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</si>
  <si>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</si>
  <si>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</si>
  <si>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</si>
  <si>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</si>
  <si>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</si>
  <si>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>2.6.</t>
  </si>
  <si>
    <t>2.7.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</si>
  <si>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</si>
  <si>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</si>
  <si>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</si>
  <si>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</si>
  <si>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</si>
  <si>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</si>
  <si>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</si>
  <si>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</si>
  <si>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</si>
  <si>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</si>
  <si>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</si>
  <si>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</si>
  <si>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</si>
  <si>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</si>
  <si>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</si>
  <si>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4.3.</t>
  </si>
  <si>
    <t>Итого по  подпрограмме 3</t>
  </si>
  <si>
    <t>Комитет по образованию
г.Десногорска
Муниципальное бюджетное образовательное учреждение дополнительного образования детей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</si>
  <si>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</si>
  <si>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</si>
  <si>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</si>
  <si>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</si>
  <si>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</si>
  <si>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</si>
  <si>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</si>
  <si>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</si>
  <si>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</si>
  <si>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</si>
  <si>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</si>
  <si>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</si>
  <si>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</si>
  <si>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</si>
  <si>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</si>
  <si>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</si>
  <si>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</si>
  <si>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3.9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</si>
  <si>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</si>
  <si>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</si>
  <si>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</si>
  <si>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</si>
  <si>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</si>
  <si>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</si>
  <si>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</si>
  <si>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</si>
  <si>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</si>
  <si>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</si>
  <si>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</si>
  <si>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</si>
  <si>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</si>
  <si>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</si>
  <si>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</si>
  <si>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</si>
  <si>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</si>
  <si>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местный бюджет</t>
  </si>
  <si>
    <t>областной бюджет</t>
  </si>
  <si>
    <t xml:space="preserve">Удельный вес учителей, участвующих в реализации ФГОС, от общей численности педагогов
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</si>
  <si>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</si>
  <si>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</si>
  <si>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Расходы на укрепление материально-технической базы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</si>
  <si>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</si>
  <si>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</si>
  <si>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</si>
  <si>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</si>
  <si>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</si>
  <si>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Основное мероприятие 1: Обеспечение организационных условий для реализации муниципальной прогроаммы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</si>
  <si>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</si>
  <si>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</si>
  <si>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</si>
  <si>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</si>
  <si>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</si>
  <si>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</t>
  </si>
  <si>
    <t>Ежемесячная социальная поддержка, обеспечивающая бесплатный проезд учащихся муниципальных бюджетных общеобразовательных учреждений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</si>
  <si>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</si>
  <si>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</si>
  <si>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</si>
  <si>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</si>
  <si>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</si>
  <si>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</si>
  <si>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Источник финансовогообеспечения (расшифровать)</t>
  </si>
  <si>
    <t>Приложение № 2 к муниципальной программе 
«Развитие образования в муниципальном образовании "город Десногорск» Смоленской области" на 2014-2020 годы</t>
  </si>
  <si>
    <t xml:space="preserve">Объем средств на реализацию муниципальной программы на очередной финансовый год и плановый период
 ( руб.)
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</si>
  <si>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</si>
  <si>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</si>
  <si>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</si>
  <si>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и местный бюджет</t>
  </si>
  <si>
    <t>Областной  бюджет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</si>
  <si>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</si>
  <si>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</si>
  <si>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5.3.</t>
  </si>
  <si>
    <t>5.4.</t>
  </si>
  <si>
    <t>5.5.</t>
  </si>
  <si>
    <t>Субсидия на организацию отдыха детей в загородных детских оздоровительных лагерях в каникулярное время</t>
  </si>
  <si>
    <t>5.6.</t>
  </si>
  <si>
    <t>Объем бюджетных ассигнований, предусмотренных в бюджете муниципального образования</t>
  </si>
  <si>
    <t>Основное мероприятие 2 цели 1 подпрограммы 4: Обеспечение содержания детей и подростков в загородных оздоровительных лагерях в каникулярное время</t>
  </si>
  <si>
    <t>Итого по основному мероприятию 2 подпрограммы 4</t>
  </si>
  <si>
    <t>Областной, местный бюджет</t>
  </si>
  <si>
    <t>+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</si>
  <si>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 на 2017 год и плановый период 2018-2019 годов
</t>
  </si>
  <si>
    <t>очередной финансовый год (2017)</t>
  </si>
  <si>
    <t>1-й год планового периода (2018)</t>
  </si>
  <si>
    <t>2-й год планового периода (2019)</t>
  </si>
  <si>
    <t>#215</t>
  </si>
  <si>
    <t>#206</t>
  </si>
  <si>
    <t>#203</t>
  </si>
  <si>
    <t>#210</t>
  </si>
  <si>
    <t>#214</t>
  </si>
  <si>
    <t>#205</t>
  </si>
  <si>
    <t>3.10</t>
  </si>
  <si>
    <t>3.12.</t>
  </si>
  <si>
    <t>6.1.</t>
  </si>
  <si>
    <t>6.2.</t>
  </si>
  <si>
    <t>6.3.</t>
  </si>
  <si>
    <t>6.4.</t>
  </si>
  <si>
    <r>
      <t>Численность педагогических работников, выполняющи</t>
    </r>
    <r>
      <rPr>
        <sz val="14"/>
        <color rgb="FFFF0000"/>
        <rFont val="Times New Roman"/>
        <family val="1"/>
      </rPr>
      <t>х</t>
    </r>
    <r>
      <rPr>
        <sz val="14"/>
        <color theme="1"/>
        <rFont val="Times New Roman"/>
        <family val="1"/>
      </rPr>
      <t xml:space="preserve"> функции классного руководителя (чел)</t>
    </r>
  </si>
  <si>
    <t xml:space="preserve"> Численность  детей в возрасте от 7 до 18 лет, охваченных организованными формами отдыха 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</si>
  <si>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</si>
  <si>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</si>
  <si>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Число воспитанников дошкольных образовательных учреждений в расчете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</si>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</sst>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theme="1"/>
      <name val="Calibri"/>
      <family val="2"/>
    </font>
    <font>
      <sz val="14"/>
      <color rgb="FFFF0000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right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3" fillId="0" borderId="2" xfId="0" applyNumberFormat="1" applyFont="1" applyFill="1" applyBorder="1"/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2" fontId="3" fillId="0" borderId="10" xfId="0" applyNumberFormat="1" applyFont="1" applyFill="1" applyBorder="1"/>
    <xf numFmtId="0" fontId="3" fillId="0" borderId="2" xfId="0" applyFont="1" applyFill="1" applyBorder="1"/>
    <xf numFmtId="4" fontId="4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0" borderId="11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/>
    <xf numFmtId="0" fontId="3" fillId="0" borderId="1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16" fontId="3" fillId="0" borderId="5" xfId="0" applyNumberFormat="1" applyFont="1" applyFill="1" applyBorder="1" applyAlignment="1">
      <alignment horizontal="center" vertical="center"/>
    </xf>
    <xf numFmtId="0" fontId="3" fillId="0" borderId="16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/>
    <xf numFmtId="0" fontId="3" fillId="0" borderId="18" xfId="0" applyFont="1" applyFill="1" applyBorder="1"/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/>
    <xf numFmtId="0" fontId="3" fillId="0" borderId="24" xfId="0" applyFont="1" applyFill="1" applyBorder="1"/>
    <xf numFmtId="164" fontId="4" fillId="0" borderId="25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98"/>
  <sheetViews>
    <sheetView tabSelected="1" zoomScale="60" zoomScaleNormal="60" workbookViewId="0" topLeftCell="A28">
      <selection activeCell="D40" sqref="D40"/>
    </sheetView>
  </sheetViews>
  <sheetFormatPr defaultColWidth="9.140625" defaultRowHeight="15"/>
  <cols>
    <col min="1" max="1" width="8.28125" style="1" customWidth="1"/>
    <col min="2" max="2" width="7.28125" style="1" customWidth="1"/>
    <col min="3" max="3" width="81.7109375" style="1" customWidth="1"/>
    <col min="4" max="4" width="34.00390625" style="2" customWidth="1"/>
    <col min="5" max="5" width="28.8515625" style="2" customWidth="1"/>
    <col min="6" max="6" width="23.00390625" style="2" customWidth="1"/>
    <col min="7" max="7" width="25.28125" style="2" customWidth="1"/>
    <col min="8" max="8" width="21.00390625" style="2" customWidth="1"/>
    <col min="9" max="9" width="20.57421875" style="2" customWidth="1"/>
    <col min="10" max="10" width="17.28125" style="1" customWidth="1"/>
    <col min="11" max="11" width="13.28125" style="1" customWidth="1"/>
    <col min="12" max="12" width="18.57421875" style="1" customWidth="1"/>
    <col min="13" max="16384" width="9.140625" style="1" customWidth="1"/>
  </cols>
  <sheetData>
    <row r="2" spans="2:13" ht="126.75" customHeight="1">
      <c r="B2" s="4"/>
      <c r="C2" s="4"/>
      <c r="D2" s="4"/>
      <c r="E2" s="4"/>
      <c r="F2" s="4"/>
      <c r="G2" s="4"/>
      <c r="H2" s="4"/>
      <c r="I2" s="156" t="s">
        <v>126</v>
      </c>
      <c r="J2" s="156"/>
      <c r="K2" s="156"/>
      <c r="L2" s="156"/>
      <c r="M2" s="3"/>
    </row>
    <row r="3" spans="2:12" ht="18.7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72" customHeight="1">
      <c r="B4" s="4"/>
      <c r="C4" s="101" t="s">
        <v>145</v>
      </c>
      <c r="D4" s="101"/>
      <c r="E4" s="101"/>
      <c r="F4" s="101"/>
      <c r="G4" s="101"/>
      <c r="H4" s="101"/>
      <c r="I4" s="101"/>
      <c r="J4" s="101"/>
      <c r="K4" s="101"/>
      <c r="L4" s="101"/>
    </row>
    <row r="5" spans="2:12" ht="23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21.5" customHeight="1">
      <c r="B6" s="109" t="s">
        <v>0</v>
      </c>
      <c r="C6" s="111" t="s">
        <v>1</v>
      </c>
      <c r="D6" s="113" t="s">
        <v>2</v>
      </c>
      <c r="E6" s="115" t="s">
        <v>125</v>
      </c>
      <c r="F6" s="117" t="s">
        <v>127</v>
      </c>
      <c r="G6" s="117"/>
      <c r="H6" s="117"/>
      <c r="I6" s="117"/>
      <c r="J6" s="113" t="s">
        <v>103</v>
      </c>
      <c r="K6" s="113"/>
      <c r="L6" s="118"/>
    </row>
    <row r="7" spans="2:12" ht="75.75" customHeight="1" thickBot="1">
      <c r="B7" s="110"/>
      <c r="C7" s="112"/>
      <c r="D7" s="114"/>
      <c r="E7" s="116"/>
      <c r="F7" s="76" t="s">
        <v>3</v>
      </c>
      <c r="G7" s="77" t="s">
        <v>146</v>
      </c>
      <c r="H7" s="77" t="s">
        <v>147</v>
      </c>
      <c r="I7" s="77" t="s">
        <v>148</v>
      </c>
      <c r="J7" s="77" t="s">
        <v>146</v>
      </c>
      <c r="K7" s="77" t="s">
        <v>147</v>
      </c>
      <c r="L7" s="47" t="s">
        <v>148</v>
      </c>
    </row>
    <row r="8" spans="2:12" ht="18.75">
      <c r="B8" s="56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13</v>
      </c>
      <c r="K8" s="5">
        <v>14</v>
      </c>
      <c r="L8" s="57">
        <v>15</v>
      </c>
    </row>
    <row r="9" spans="2:12" ht="63.75" customHeight="1">
      <c r="B9" s="102" t="s">
        <v>163</v>
      </c>
      <c r="C9" s="103"/>
      <c r="D9" s="103"/>
      <c r="E9" s="103"/>
      <c r="F9" s="103"/>
      <c r="G9" s="103"/>
      <c r="H9" s="103"/>
      <c r="I9" s="103"/>
      <c r="J9" s="103"/>
      <c r="K9" s="103"/>
      <c r="L9" s="104"/>
    </row>
    <row r="10" spans="2:12" s="2" customFormat="1" ht="18.75">
      <c r="B10" s="105" t="s">
        <v>4</v>
      </c>
      <c r="C10" s="106"/>
      <c r="D10" s="106"/>
      <c r="E10" s="106"/>
      <c r="F10" s="106"/>
      <c r="G10" s="106"/>
      <c r="H10" s="106"/>
      <c r="I10" s="107"/>
      <c r="J10" s="107"/>
      <c r="K10" s="106"/>
      <c r="L10" s="108"/>
    </row>
    <row r="11" spans="2:12" ht="37.5">
      <c r="B11" s="11" t="s">
        <v>5</v>
      </c>
      <c r="C11" s="51" t="s">
        <v>83</v>
      </c>
      <c r="D11" s="51" t="s">
        <v>73</v>
      </c>
      <c r="E11" s="51" t="s">
        <v>35</v>
      </c>
      <c r="F11" s="6"/>
      <c r="G11" s="6"/>
      <c r="H11" s="6"/>
      <c r="I11" s="6"/>
      <c r="J11" s="78">
        <v>21</v>
      </c>
      <c r="K11" s="78">
        <v>23</v>
      </c>
      <c r="L11" s="79">
        <v>23</v>
      </c>
    </row>
    <row r="12" spans="2:12" ht="37.5">
      <c r="B12" s="11" t="s">
        <v>7</v>
      </c>
      <c r="C12" s="51" t="s">
        <v>10</v>
      </c>
      <c r="D12" s="51" t="s">
        <v>6</v>
      </c>
      <c r="E12" s="51" t="s">
        <v>35</v>
      </c>
      <c r="F12" s="6"/>
      <c r="G12" s="6"/>
      <c r="H12" s="6"/>
      <c r="I12" s="6"/>
      <c r="J12" s="78">
        <v>20</v>
      </c>
      <c r="K12" s="78">
        <v>22</v>
      </c>
      <c r="L12" s="82">
        <v>25</v>
      </c>
    </row>
    <row r="13" spans="2:12" ht="37.5">
      <c r="B13" s="11" t="s">
        <v>8</v>
      </c>
      <c r="C13" s="51" t="s">
        <v>15</v>
      </c>
      <c r="D13" s="51" t="s">
        <v>6</v>
      </c>
      <c r="E13" s="51" t="s">
        <v>35</v>
      </c>
      <c r="F13" s="6"/>
      <c r="G13" s="6"/>
      <c r="H13" s="6"/>
      <c r="I13" s="6"/>
      <c r="J13" s="78">
        <v>61</v>
      </c>
      <c r="K13" s="78">
        <v>63</v>
      </c>
      <c r="L13" s="79">
        <v>65</v>
      </c>
    </row>
    <row r="14" spans="2:12" ht="93.75">
      <c r="B14" s="11" t="s">
        <v>9</v>
      </c>
      <c r="C14" s="51" t="s">
        <v>16</v>
      </c>
      <c r="D14" s="51" t="s">
        <v>6</v>
      </c>
      <c r="E14" s="51" t="s">
        <v>35</v>
      </c>
      <c r="F14" s="6"/>
      <c r="G14" s="6"/>
      <c r="H14" s="6"/>
      <c r="I14" s="6"/>
      <c r="J14" s="78">
        <v>93</v>
      </c>
      <c r="K14" s="78">
        <v>94</v>
      </c>
      <c r="L14" s="79">
        <v>94</v>
      </c>
    </row>
    <row r="15" spans="1:12" ht="37.5">
      <c r="A15" s="1" t="s">
        <v>153</v>
      </c>
      <c r="B15" s="11" t="s">
        <v>11</v>
      </c>
      <c r="C15" s="71" t="s">
        <v>113</v>
      </c>
      <c r="D15" s="51" t="s">
        <v>6</v>
      </c>
      <c r="E15" s="51" t="s">
        <v>36</v>
      </c>
      <c r="F15" s="83">
        <f>G15+H15+I15</f>
        <v>5981.1</v>
      </c>
      <c r="G15" s="83">
        <v>1993.7</v>
      </c>
      <c r="H15" s="83">
        <v>1993.7</v>
      </c>
      <c r="I15" s="83">
        <v>1993.7</v>
      </c>
      <c r="J15" s="8"/>
      <c r="K15" s="8"/>
      <c r="L15" s="12"/>
    </row>
    <row r="16" spans="1:12" ht="37.5">
      <c r="A16" s="1" t="s">
        <v>149</v>
      </c>
      <c r="B16" s="11" t="s">
        <v>12</v>
      </c>
      <c r="C16" s="71" t="s">
        <v>114</v>
      </c>
      <c r="D16" s="51" t="s">
        <v>6</v>
      </c>
      <c r="E16" s="51" t="s">
        <v>36</v>
      </c>
      <c r="F16" s="83">
        <f aca="true" t="shared" si="0" ref="F16:F18">G16+H16+I16</f>
        <v>2505.3</v>
      </c>
      <c r="G16" s="83">
        <v>835.1</v>
      </c>
      <c r="H16" s="83">
        <v>835.1</v>
      </c>
      <c r="I16" s="83">
        <v>835.1</v>
      </c>
      <c r="J16" s="8"/>
      <c r="K16" s="8"/>
      <c r="L16" s="12"/>
    </row>
    <row r="17" spans="1:12" ht="37.5">
      <c r="A17" s="1" t="s">
        <v>154</v>
      </c>
      <c r="B17" s="11" t="s">
        <v>13</v>
      </c>
      <c r="C17" s="71" t="s">
        <v>115</v>
      </c>
      <c r="D17" s="51" t="s">
        <v>6</v>
      </c>
      <c r="E17" s="51" t="s">
        <v>36</v>
      </c>
      <c r="F17" s="83">
        <f t="shared" si="0"/>
        <v>17373.6</v>
      </c>
      <c r="G17" s="83">
        <v>5791.2</v>
      </c>
      <c r="H17" s="83">
        <v>5791.2</v>
      </c>
      <c r="I17" s="83">
        <v>5791.2</v>
      </c>
      <c r="J17" s="8"/>
      <c r="K17" s="8"/>
      <c r="L17" s="12"/>
    </row>
    <row r="18" spans="1:12" ht="94.5" thickBot="1">
      <c r="A18" s="1" t="s">
        <v>152</v>
      </c>
      <c r="B18" s="9" t="s">
        <v>14</v>
      </c>
      <c r="C18" s="72" t="s">
        <v>116</v>
      </c>
      <c r="D18" s="52" t="s">
        <v>6</v>
      </c>
      <c r="E18" s="52" t="s">
        <v>36</v>
      </c>
      <c r="F18" s="86">
        <f t="shared" si="0"/>
        <v>21505.5</v>
      </c>
      <c r="G18" s="86">
        <v>7168.5</v>
      </c>
      <c r="H18" s="86">
        <v>7168.5</v>
      </c>
      <c r="I18" s="86">
        <v>7168.5</v>
      </c>
      <c r="J18" s="22"/>
      <c r="K18" s="22"/>
      <c r="L18" s="23"/>
    </row>
    <row r="19" spans="2:12" ht="60" customHeight="1" thickBot="1">
      <c r="B19" s="122" t="s">
        <v>17</v>
      </c>
      <c r="C19" s="123"/>
      <c r="D19" s="21"/>
      <c r="E19" s="84" t="s">
        <v>36</v>
      </c>
      <c r="F19" s="87">
        <f>SUM(F15:F18)</f>
        <v>47365.5</v>
      </c>
      <c r="G19" s="88">
        <f>SUM(G15:G18)</f>
        <v>15788.5</v>
      </c>
      <c r="H19" s="88">
        <f aca="true" t="shared" si="1" ref="H19:I19">SUM(H15:H18)</f>
        <v>15788.5</v>
      </c>
      <c r="I19" s="89">
        <f t="shared" si="1"/>
        <v>15788.5</v>
      </c>
      <c r="J19" s="85"/>
      <c r="K19" s="26"/>
      <c r="L19" s="27"/>
    </row>
    <row r="20" spans="2:12" ht="18.75">
      <c r="B20" s="141" t="s">
        <v>18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3"/>
    </row>
    <row r="21" spans="2:12" ht="93.75">
      <c r="B21" s="11" t="s">
        <v>19</v>
      </c>
      <c r="C21" s="51" t="s">
        <v>24</v>
      </c>
      <c r="D21" s="51" t="s">
        <v>6</v>
      </c>
      <c r="E21" s="51" t="s">
        <v>35</v>
      </c>
      <c r="F21" s="6"/>
      <c r="G21" s="6"/>
      <c r="H21" s="6"/>
      <c r="I21" s="6"/>
      <c r="J21" s="78">
        <v>200</v>
      </c>
      <c r="K21" s="78">
        <v>200</v>
      </c>
      <c r="L21" s="79">
        <v>200</v>
      </c>
    </row>
    <row r="22" spans="2:12" ht="37.5">
      <c r="B22" s="11" t="s">
        <v>20</v>
      </c>
      <c r="C22" s="51" t="s">
        <v>25</v>
      </c>
      <c r="D22" s="51" t="s">
        <v>6</v>
      </c>
      <c r="E22" s="51" t="s">
        <v>35</v>
      </c>
      <c r="F22" s="6"/>
      <c r="G22" s="6"/>
      <c r="H22" s="6"/>
      <c r="I22" s="6"/>
      <c r="J22" s="8">
        <v>19</v>
      </c>
      <c r="K22" s="78">
        <v>22</v>
      </c>
      <c r="L22" s="79">
        <v>22</v>
      </c>
    </row>
    <row r="23" spans="2:12" ht="56.25">
      <c r="B23" s="11" t="s">
        <v>21</v>
      </c>
      <c r="C23" s="51" t="s">
        <v>26</v>
      </c>
      <c r="D23" s="51" t="s">
        <v>6</v>
      </c>
      <c r="E23" s="51" t="s">
        <v>35</v>
      </c>
      <c r="F23" s="6"/>
      <c r="G23" s="6"/>
      <c r="H23" s="6"/>
      <c r="I23" s="28"/>
      <c r="J23" s="80">
        <v>1</v>
      </c>
      <c r="K23" s="78">
        <v>1</v>
      </c>
      <c r="L23" s="79">
        <v>1</v>
      </c>
    </row>
    <row r="24" spans="2:12" ht="93.75">
      <c r="B24" s="11" t="s">
        <v>22</v>
      </c>
      <c r="C24" s="51" t="s">
        <v>99</v>
      </c>
      <c r="D24" s="51" t="s">
        <v>6</v>
      </c>
      <c r="E24" s="51" t="s">
        <v>35</v>
      </c>
      <c r="F24" s="6"/>
      <c r="G24" s="6"/>
      <c r="H24" s="6"/>
      <c r="I24" s="28"/>
      <c r="J24" s="80">
        <v>58</v>
      </c>
      <c r="K24" s="78">
        <v>58</v>
      </c>
      <c r="L24" s="79">
        <v>58</v>
      </c>
    </row>
    <row r="25" spans="1:12" ht="56.25">
      <c r="A25" s="1" t="s">
        <v>144</v>
      </c>
      <c r="B25" s="25" t="s">
        <v>23</v>
      </c>
      <c r="C25" s="71" t="s">
        <v>118</v>
      </c>
      <c r="D25" s="51" t="s">
        <v>6</v>
      </c>
      <c r="E25" s="51" t="s">
        <v>39</v>
      </c>
      <c r="F25" s="86">
        <f>G25+H25+I25</f>
        <v>453.59999999999997</v>
      </c>
      <c r="G25" s="86">
        <v>151.2</v>
      </c>
      <c r="H25" s="86">
        <v>151.2</v>
      </c>
      <c r="I25" s="86">
        <v>151.2</v>
      </c>
      <c r="J25" s="8"/>
      <c r="K25" s="8"/>
      <c r="L25" s="12"/>
    </row>
    <row r="26" spans="1:12" ht="75">
      <c r="A26" s="1" t="s">
        <v>151</v>
      </c>
      <c r="B26" s="11" t="s">
        <v>27</v>
      </c>
      <c r="C26" s="68" t="s">
        <v>29</v>
      </c>
      <c r="D26" s="51" t="s">
        <v>6</v>
      </c>
      <c r="E26" s="51" t="s">
        <v>36</v>
      </c>
      <c r="F26" s="86">
        <f aca="true" t="shared" si="2" ref="F26:F27">G26+H26+I26</f>
        <v>43.2</v>
      </c>
      <c r="G26" s="86">
        <v>14.4</v>
      </c>
      <c r="H26" s="86">
        <v>14.4</v>
      </c>
      <c r="I26" s="86">
        <v>14.4</v>
      </c>
      <c r="J26" s="8"/>
      <c r="K26" s="8"/>
      <c r="L26" s="12"/>
    </row>
    <row r="27" spans="1:12" ht="113.25" thickBot="1">
      <c r="A27" s="1" t="s">
        <v>150</v>
      </c>
      <c r="B27" s="9" t="s">
        <v>28</v>
      </c>
      <c r="C27" s="72" t="s">
        <v>117</v>
      </c>
      <c r="D27" s="52" t="s">
        <v>6</v>
      </c>
      <c r="E27" s="52" t="s">
        <v>36</v>
      </c>
      <c r="F27" s="86">
        <f t="shared" si="2"/>
        <v>784.8000000000001</v>
      </c>
      <c r="G27" s="86">
        <v>261.6</v>
      </c>
      <c r="H27" s="86">
        <v>261.6</v>
      </c>
      <c r="I27" s="86">
        <v>261.6</v>
      </c>
      <c r="J27" s="22"/>
      <c r="K27" s="22"/>
      <c r="L27" s="23"/>
    </row>
    <row r="28" spans="2:12" ht="69" customHeight="1" thickBot="1">
      <c r="B28" s="122" t="s">
        <v>32</v>
      </c>
      <c r="C28" s="123"/>
      <c r="D28" s="21"/>
      <c r="E28" s="84" t="s">
        <v>50</v>
      </c>
      <c r="F28" s="87">
        <f>SUM(F25:F27)</f>
        <v>1281.6</v>
      </c>
      <c r="G28" s="88">
        <f>G25+G26+G27</f>
        <v>427.20000000000005</v>
      </c>
      <c r="H28" s="88">
        <f aca="true" t="shared" si="3" ref="H28:I28">H25+H26+H27</f>
        <v>427.20000000000005</v>
      </c>
      <c r="I28" s="89">
        <f t="shared" si="3"/>
        <v>427.20000000000005</v>
      </c>
      <c r="J28" s="85"/>
      <c r="K28" s="26"/>
      <c r="L28" s="27"/>
    </row>
    <row r="29" spans="2:12" ht="26.25" customHeight="1">
      <c r="B29" s="167" t="s">
        <v>123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9"/>
    </row>
    <row r="30" spans="2:12" ht="37.5">
      <c r="B30" s="11" t="s">
        <v>30</v>
      </c>
      <c r="C30" s="51" t="s">
        <v>33</v>
      </c>
      <c r="D30" s="51" t="s">
        <v>6</v>
      </c>
      <c r="E30" s="51" t="s">
        <v>35</v>
      </c>
      <c r="F30" s="6"/>
      <c r="G30" s="6"/>
      <c r="H30" s="6"/>
      <c r="I30" s="6"/>
      <c r="J30" s="8" t="s">
        <v>90</v>
      </c>
      <c r="K30" s="8" t="s">
        <v>90</v>
      </c>
      <c r="L30" s="12" t="s">
        <v>90</v>
      </c>
    </row>
    <row r="31" spans="2:12" ht="38.25" thickBot="1">
      <c r="B31" s="9" t="s">
        <v>31</v>
      </c>
      <c r="C31" s="52" t="s">
        <v>119</v>
      </c>
      <c r="D31" s="52" t="s">
        <v>6</v>
      </c>
      <c r="E31" s="52" t="s">
        <v>36</v>
      </c>
      <c r="F31" s="86">
        <f>G31+H31+I31</f>
        <v>4111.5</v>
      </c>
      <c r="G31" s="86">
        <v>1370.5</v>
      </c>
      <c r="H31" s="86">
        <v>1370.5</v>
      </c>
      <c r="I31" s="86">
        <v>1370.5</v>
      </c>
      <c r="J31" s="22"/>
      <c r="K31" s="22"/>
      <c r="L31" s="23"/>
    </row>
    <row r="32" spans="2:12" ht="70.5" customHeight="1" thickBot="1">
      <c r="B32" s="122" t="s">
        <v>34</v>
      </c>
      <c r="C32" s="123"/>
      <c r="D32" s="21"/>
      <c r="E32" s="21" t="s">
        <v>132</v>
      </c>
      <c r="F32" s="86">
        <f>G32+H32+I32</f>
        <v>4111.5</v>
      </c>
      <c r="G32" s="86">
        <f>G31</f>
        <v>1370.5</v>
      </c>
      <c r="H32" s="86">
        <f aca="true" t="shared" si="4" ref="H32:I32">H31</f>
        <v>1370.5</v>
      </c>
      <c r="I32" s="86">
        <f t="shared" si="4"/>
        <v>1370.5</v>
      </c>
      <c r="J32" s="26"/>
      <c r="K32" s="26"/>
      <c r="L32" s="27"/>
    </row>
    <row r="33" spans="2:12" ht="90" customHeight="1" thickBot="1">
      <c r="B33" s="122" t="s">
        <v>74</v>
      </c>
      <c r="C33" s="123"/>
      <c r="D33" s="21"/>
      <c r="E33" s="84" t="s">
        <v>131</v>
      </c>
      <c r="F33" s="87">
        <f>F19+F28+F32</f>
        <v>52758.6</v>
      </c>
      <c r="G33" s="88">
        <f>G19+G28+G32</f>
        <v>17586.2</v>
      </c>
      <c r="H33" s="88">
        <f aca="true" t="shared" si="5" ref="H33:I33">H19+H28+H32</f>
        <v>17586.2</v>
      </c>
      <c r="I33" s="89">
        <f t="shared" si="5"/>
        <v>17586.2</v>
      </c>
      <c r="J33" s="85"/>
      <c r="K33" s="26"/>
      <c r="L33" s="27"/>
    </row>
    <row r="34" spans="2:12" ht="30.75" customHeight="1">
      <c r="B34" s="167" t="s">
        <v>37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9"/>
    </row>
    <row r="35" spans="2:12" ht="30.75" customHeight="1">
      <c r="B35" s="119" t="s">
        <v>38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1"/>
    </row>
    <row r="36" spans="2:12" ht="30.75" customHeight="1">
      <c r="B36" s="119" t="s">
        <v>84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1"/>
    </row>
    <row r="37" spans="2:12" ht="37.5">
      <c r="B37" s="11" t="s">
        <v>40</v>
      </c>
      <c r="C37" s="58" t="s">
        <v>168</v>
      </c>
      <c r="D37" s="51" t="s">
        <v>35</v>
      </c>
      <c r="E37" s="51" t="s">
        <v>35</v>
      </c>
      <c r="F37" s="6"/>
      <c r="G37" s="6"/>
      <c r="H37" s="6"/>
      <c r="I37" s="6"/>
      <c r="J37" s="78">
        <v>1810</v>
      </c>
      <c r="K37" s="78">
        <v>1820</v>
      </c>
      <c r="L37" s="79">
        <v>1825</v>
      </c>
    </row>
    <row r="38" spans="2:12" ht="56.25">
      <c r="B38" s="11" t="s">
        <v>41</v>
      </c>
      <c r="C38" s="58" t="s">
        <v>164</v>
      </c>
      <c r="D38" s="51" t="s">
        <v>35</v>
      </c>
      <c r="E38" s="51" t="s">
        <v>35</v>
      </c>
      <c r="F38" s="6"/>
      <c r="G38" s="6"/>
      <c r="H38" s="6"/>
      <c r="I38" s="6"/>
      <c r="J38" s="78">
        <v>1410</v>
      </c>
      <c r="K38" s="78">
        <v>1416</v>
      </c>
      <c r="L38" s="79">
        <v>1420</v>
      </c>
    </row>
    <row r="39" spans="2:12" ht="37.5">
      <c r="B39" s="11" t="s">
        <v>42</v>
      </c>
      <c r="C39" s="58" t="s">
        <v>165</v>
      </c>
      <c r="D39" s="51" t="s">
        <v>35</v>
      </c>
      <c r="E39" s="51" t="s">
        <v>35</v>
      </c>
      <c r="F39" s="6"/>
      <c r="G39" s="6"/>
      <c r="H39" s="6"/>
      <c r="I39" s="6"/>
      <c r="J39" s="78">
        <v>8.5</v>
      </c>
      <c r="K39" s="78">
        <v>9</v>
      </c>
      <c r="L39" s="79">
        <v>9.5</v>
      </c>
    </row>
    <row r="40" spans="2:12" ht="112.5">
      <c r="B40" s="11" t="s">
        <v>43</v>
      </c>
      <c r="C40" s="58" t="s">
        <v>166</v>
      </c>
      <c r="D40" s="51" t="s">
        <v>35</v>
      </c>
      <c r="E40" s="51" t="s">
        <v>35</v>
      </c>
      <c r="F40" s="6"/>
      <c r="G40" s="6"/>
      <c r="H40" s="6"/>
      <c r="I40" s="6"/>
      <c r="J40" s="78">
        <v>100</v>
      </c>
      <c r="K40" s="78">
        <v>100</v>
      </c>
      <c r="L40" s="79">
        <v>100</v>
      </c>
    </row>
    <row r="41" spans="1:12" ht="37.5" customHeight="1">
      <c r="A41" s="1" t="s">
        <v>104</v>
      </c>
      <c r="B41" s="11" t="s">
        <v>44</v>
      </c>
      <c r="C41" s="71" t="s">
        <v>124</v>
      </c>
      <c r="D41" s="127" t="s">
        <v>48</v>
      </c>
      <c r="E41" s="51" t="s">
        <v>47</v>
      </c>
      <c r="F41" s="86">
        <f>G41+H41+I41</f>
        <v>181609.09</v>
      </c>
      <c r="G41" s="86">
        <v>61203.03</v>
      </c>
      <c r="H41" s="86">
        <v>59203.03</v>
      </c>
      <c r="I41" s="86">
        <v>61203.03</v>
      </c>
      <c r="J41" s="8"/>
      <c r="K41" s="8"/>
      <c r="L41" s="12"/>
    </row>
    <row r="42" spans="2:12" ht="37.5">
      <c r="B42" s="11" t="s">
        <v>45</v>
      </c>
      <c r="C42" s="51" t="s">
        <v>105</v>
      </c>
      <c r="D42" s="128"/>
      <c r="E42" s="51" t="s">
        <v>47</v>
      </c>
      <c r="F42" s="86">
        <f aca="true" t="shared" si="6" ref="F42:F43">G42+H42+I42</f>
        <v>375.54</v>
      </c>
      <c r="G42" s="86">
        <v>125.18</v>
      </c>
      <c r="H42" s="86">
        <v>125.18</v>
      </c>
      <c r="I42" s="86">
        <v>125.18</v>
      </c>
      <c r="J42" s="8"/>
      <c r="K42" s="8"/>
      <c r="L42" s="12"/>
    </row>
    <row r="43" spans="2:12" ht="57" thickBot="1">
      <c r="B43" s="9" t="s">
        <v>46</v>
      </c>
      <c r="C43" s="69" t="s">
        <v>106</v>
      </c>
      <c r="D43" s="128"/>
      <c r="E43" s="52" t="s">
        <v>120</v>
      </c>
      <c r="F43" s="86">
        <f t="shared" si="6"/>
        <v>174462.59999999998</v>
      </c>
      <c r="G43" s="86">
        <v>58154.2</v>
      </c>
      <c r="H43" s="86">
        <v>58154.2</v>
      </c>
      <c r="I43" s="86">
        <v>58154.2</v>
      </c>
      <c r="J43" s="19"/>
      <c r="K43" s="19"/>
      <c r="L43" s="49"/>
    </row>
    <row r="44" spans="2:12" ht="38.25" thickBot="1">
      <c r="B44" s="122" t="s">
        <v>49</v>
      </c>
      <c r="C44" s="123"/>
      <c r="D44" s="16"/>
      <c r="E44" s="90" t="s">
        <v>50</v>
      </c>
      <c r="F44" s="87">
        <f>SUM(F41:F43)</f>
        <v>356447.23</v>
      </c>
      <c r="G44" s="88">
        <f>SUM(G41:G43)</f>
        <v>119482.41</v>
      </c>
      <c r="H44" s="88">
        <f>SUM(H41:H43)</f>
        <v>117482.41</v>
      </c>
      <c r="I44" s="89">
        <f>SUM(I41:I43)</f>
        <v>119482.41</v>
      </c>
      <c r="J44" s="91"/>
      <c r="K44" s="16"/>
      <c r="L44" s="17"/>
    </row>
    <row r="45" spans="2:12" ht="18.75">
      <c r="B45" s="157" t="s">
        <v>51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9"/>
    </row>
    <row r="46" spans="2:12" ht="18.75">
      <c r="B46" s="124" t="s">
        <v>130</v>
      </c>
      <c r="C46" s="125"/>
      <c r="D46" s="125"/>
      <c r="E46" s="125"/>
      <c r="F46" s="125"/>
      <c r="G46" s="125"/>
      <c r="H46" s="125"/>
      <c r="I46" s="125"/>
      <c r="J46" s="125"/>
      <c r="K46" s="125"/>
      <c r="L46" s="126"/>
    </row>
    <row r="47" spans="2:12" ht="19.5" customHeight="1">
      <c r="B47" s="119" t="s">
        <v>107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1"/>
    </row>
    <row r="48" spans="2:12" ht="27" customHeight="1">
      <c r="B48" s="119"/>
      <c r="C48" s="120"/>
      <c r="D48" s="120"/>
      <c r="E48" s="120"/>
      <c r="F48" s="120"/>
      <c r="G48" s="120"/>
      <c r="H48" s="120"/>
      <c r="I48" s="120"/>
      <c r="J48" s="130"/>
      <c r="K48" s="120"/>
      <c r="L48" s="121"/>
    </row>
    <row r="49" spans="2:12" ht="56.25">
      <c r="B49" s="25" t="s">
        <v>52</v>
      </c>
      <c r="C49" s="51" t="s">
        <v>85</v>
      </c>
      <c r="D49" s="51" t="s">
        <v>35</v>
      </c>
      <c r="E49" s="51" t="s">
        <v>35</v>
      </c>
      <c r="F49" s="6"/>
      <c r="G49" s="10"/>
      <c r="H49" s="10"/>
      <c r="I49" s="18"/>
      <c r="J49" s="78">
        <v>95</v>
      </c>
      <c r="K49" s="78">
        <v>95</v>
      </c>
      <c r="L49" s="79">
        <v>95</v>
      </c>
    </row>
    <row r="50" spans="2:12" ht="75">
      <c r="B50" s="59" t="s">
        <v>76</v>
      </c>
      <c r="C50" s="51" t="s">
        <v>87</v>
      </c>
      <c r="D50" s="51" t="s">
        <v>35</v>
      </c>
      <c r="E50" s="51" t="s">
        <v>35</v>
      </c>
      <c r="F50" s="6"/>
      <c r="G50" s="10"/>
      <c r="H50" s="10"/>
      <c r="I50" s="18"/>
      <c r="J50" s="78">
        <v>82</v>
      </c>
      <c r="K50" s="78">
        <v>85</v>
      </c>
      <c r="L50" s="79">
        <v>90</v>
      </c>
    </row>
    <row r="51" spans="2:12" ht="56.25">
      <c r="B51" s="59" t="s">
        <v>77</v>
      </c>
      <c r="C51" s="51" t="s">
        <v>86</v>
      </c>
      <c r="D51" s="51" t="s">
        <v>35</v>
      </c>
      <c r="E51" s="51" t="s">
        <v>35</v>
      </c>
      <c r="F51" s="6"/>
      <c r="G51" s="10"/>
      <c r="H51" s="10"/>
      <c r="I51" s="18"/>
      <c r="J51" s="78">
        <v>1</v>
      </c>
      <c r="K51" s="78">
        <v>1</v>
      </c>
      <c r="L51" s="79">
        <v>1</v>
      </c>
    </row>
    <row r="52" spans="2:12" ht="75">
      <c r="B52" s="59" t="s">
        <v>78</v>
      </c>
      <c r="C52" s="51" t="s">
        <v>53</v>
      </c>
      <c r="D52" s="51" t="s">
        <v>35</v>
      </c>
      <c r="E52" s="51" t="s">
        <v>35</v>
      </c>
      <c r="F52" s="6"/>
      <c r="G52" s="10"/>
      <c r="H52" s="10"/>
      <c r="I52" s="18"/>
      <c r="J52" s="78">
        <v>22</v>
      </c>
      <c r="K52" s="78">
        <v>30</v>
      </c>
      <c r="L52" s="79">
        <v>30</v>
      </c>
    </row>
    <row r="53" spans="2:12" ht="37.5">
      <c r="B53" s="59" t="s">
        <v>79</v>
      </c>
      <c r="C53" s="51" t="s">
        <v>75</v>
      </c>
      <c r="D53" s="51" t="s">
        <v>35</v>
      </c>
      <c r="E53" s="51" t="s">
        <v>35</v>
      </c>
      <c r="F53" s="6"/>
      <c r="G53" s="10"/>
      <c r="H53" s="10"/>
      <c r="I53" s="18"/>
      <c r="J53" s="78">
        <v>68</v>
      </c>
      <c r="K53" s="78">
        <v>68</v>
      </c>
      <c r="L53" s="79">
        <v>68</v>
      </c>
    </row>
    <row r="54" spans="2:12" ht="56.25">
      <c r="B54" s="48" t="s">
        <v>80</v>
      </c>
      <c r="C54" s="60" t="s">
        <v>102</v>
      </c>
      <c r="D54" s="51" t="s">
        <v>35</v>
      </c>
      <c r="E54" s="51" t="s">
        <v>35</v>
      </c>
      <c r="F54" s="6"/>
      <c r="G54" s="10"/>
      <c r="H54" s="10"/>
      <c r="I54" s="18"/>
      <c r="J54" s="78">
        <v>88</v>
      </c>
      <c r="K54" s="78">
        <v>90</v>
      </c>
      <c r="L54" s="79">
        <v>90</v>
      </c>
    </row>
    <row r="55" spans="2:12" ht="37.5">
      <c r="B55" s="48" t="s">
        <v>97</v>
      </c>
      <c r="C55" s="61" t="s">
        <v>98</v>
      </c>
      <c r="D55" s="51" t="s">
        <v>35</v>
      </c>
      <c r="E55" s="51" t="s">
        <v>35</v>
      </c>
      <c r="F55" s="6"/>
      <c r="G55" s="10"/>
      <c r="H55" s="10"/>
      <c r="I55" s="18"/>
      <c r="J55" s="78">
        <v>9</v>
      </c>
      <c r="K55" s="78">
        <v>12</v>
      </c>
      <c r="L55" s="79">
        <v>12</v>
      </c>
    </row>
    <row r="56" spans="1:12" ht="37.5">
      <c r="A56" s="1" t="s">
        <v>144</v>
      </c>
      <c r="B56" s="62" t="s">
        <v>81</v>
      </c>
      <c r="C56" s="71" t="s">
        <v>124</v>
      </c>
      <c r="D56" s="129" t="s">
        <v>55</v>
      </c>
      <c r="E56" s="51" t="s">
        <v>39</v>
      </c>
      <c r="F56" s="86">
        <f>G56+H56+I56</f>
        <v>62536.36</v>
      </c>
      <c r="G56" s="86">
        <v>21066.12</v>
      </c>
      <c r="H56" s="86">
        <v>20404.12</v>
      </c>
      <c r="I56" s="86">
        <v>21066.12</v>
      </c>
      <c r="J56" s="19"/>
      <c r="K56" s="19"/>
      <c r="L56" s="49"/>
    </row>
    <row r="57" spans="1:12" ht="37.5">
      <c r="A57" s="1" t="s">
        <v>144</v>
      </c>
      <c r="B57" s="62" t="s">
        <v>82</v>
      </c>
      <c r="C57" s="71" t="s">
        <v>105</v>
      </c>
      <c r="D57" s="129"/>
      <c r="E57" s="51" t="s">
        <v>39</v>
      </c>
      <c r="F57" s="86">
        <f aca="true" t="shared" si="7" ref="F57:F58">G57+H57+I57</f>
        <v>187.77</v>
      </c>
      <c r="G57" s="86">
        <v>62.59</v>
      </c>
      <c r="H57" s="86">
        <v>62.59</v>
      </c>
      <c r="I57" s="86">
        <v>62.59</v>
      </c>
      <c r="J57" s="19"/>
      <c r="K57" s="19"/>
      <c r="L57" s="49"/>
    </row>
    <row r="58" spans="2:12" ht="96" customHeight="1" thickBot="1">
      <c r="B58" s="63" t="s">
        <v>155</v>
      </c>
      <c r="C58" s="52" t="s">
        <v>108</v>
      </c>
      <c r="D58" s="127"/>
      <c r="E58" s="52" t="s">
        <v>36</v>
      </c>
      <c r="F58" s="86">
        <f t="shared" si="7"/>
        <v>291540</v>
      </c>
      <c r="G58" s="86">
        <v>97180</v>
      </c>
      <c r="H58" s="86">
        <v>97180</v>
      </c>
      <c r="I58" s="86">
        <v>97180</v>
      </c>
      <c r="J58" s="14"/>
      <c r="K58" s="14"/>
      <c r="L58" s="15"/>
    </row>
    <row r="59" spans="2:12" ht="38.25" thickBot="1">
      <c r="B59" s="122" t="s">
        <v>54</v>
      </c>
      <c r="C59" s="123"/>
      <c r="D59" s="29"/>
      <c r="E59" s="90" t="s">
        <v>50</v>
      </c>
      <c r="F59" s="87">
        <f>SUM(F56:F58)</f>
        <v>354264.13</v>
      </c>
      <c r="G59" s="88">
        <f aca="true" t="shared" si="8" ref="G59:I59">SUM(G56:G58)</f>
        <v>118308.70999999999</v>
      </c>
      <c r="H59" s="88">
        <f t="shared" si="8"/>
        <v>117646.70999999999</v>
      </c>
      <c r="I59" s="89">
        <f t="shared" si="8"/>
        <v>118308.70999999999</v>
      </c>
      <c r="J59" s="91"/>
      <c r="K59" s="16"/>
      <c r="L59" s="17"/>
    </row>
    <row r="60" spans="2:12" ht="18.75">
      <c r="B60" s="141" t="s">
        <v>95</v>
      </c>
      <c r="C60" s="142"/>
      <c r="D60" s="142"/>
      <c r="E60" s="142"/>
      <c r="F60" s="142"/>
      <c r="G60" s="142"/>
      <c r="H60" s="142"/>
      <c r="I60" s="142"/>
      <c r="J60" s="147"/>
      <c r="K60" s="142"/>
      <c r="L60" s="143"/>
    </row>
    <row r="61" spans="2:12" ht="37.5">
      <c r="B61" s="64" t="s">
        <v>122</v>
      </c>
      <c r="C61" s="51" t="s">
        <v>161</v>
      </c>
      <c r="D61" s="19"/>
      <c r="E61" s="8" t="s">
        <v>35</v>
      </c>
      <c r="F61" s="6"/>
      <c r="G61" s="10"/>
      <c r="H61" s="10"/>
      <c r="I61" s="18"/>
      <c r="J61" s="78">
        <v>135</v>
      </c>
      <c r="K61" s="78">
        <v>137</v>
      </c>
      <c r="L61" s="79">
        <v>137</v>
      </c>
    </row>
    <row r="62" spans="2:12" ht="37.5">
      <c r="B62" s="11" t="s">
        <v>156</v>
      </c>
      <c r="C62" s="66" t="s">
        <v>109</v>
      </c>
      <c r="D62" s="129" t="s">
        <v>57</v>
      </c>
      <c r="E62" s="129" t="s">
        <v>36</v>
      </c>
      <c r="F62" s="86">
        <f>G62+H62+I62</f>
        <v>5220</v>
      </c>
      <c r="G62" s="86">
        <v>1740</v>
      </c>
      <c r="H62" s="86">
        <v>1740</v>
      </c>
      <c r="I62" s="86">
        <v>1740</v>
      </c>
      <c r="J62" s="19"/>
      <c r="K62" s="19"/>
      <c r="L62" s="49"/>
    </row>
    <row r="63" spans="2:12" ht="90.75" customHeight="1" thickBot="1">
      <c r="B63" s="148" t="s">
        <v>56</v>
      </c>
      <c r="C63" s="130"/>
      <c r="D63" s="127"/>
      <c r="E63" s="127"/>
      <c r="F63" s="86">
        <f>SUM(F62)</f>
        <v>5220</v>
      </c>
      <c r="G63" s="86">
        <f>SUM(G62)</f>
        <v>1740</v>
      </c>
      <c r="H63" s="86">
        <f aca="true" t="shared" si="9" ref="H63:I63">H62</f>
        <v>1740</v>
      </c>
      <c r="I63" s="86">
        <f t="shared" si="9"/>
        <v>1740</v>
      </c>
      <c r="J63" s="14"/>
      <c r="K63" s="14"/>
      <c r="L63" s="15"/>
    </row>
    <row r="64" spans="2:12" ht="62.25" customHeight="1" thickBot="1">
      <c r="B64" s="122" t="s">
        <v>121</v>
      </c>
      <c r="C64" s="123"/>
      <c r="D64" s="16"/>
      <c r="E64" s="90" t="s">
        <v>50</v>
      </c>
      <c r="F64" s="87">
        <f>F59+F63</f>
        <v>359484.13</v>
      </c>
      <c r="G64" s="88">
        <f>G59+G63</f>
        <v>120048.70999999999</v>
      </c>
      <c r="H64" s="88">
        <f aca="true" t="shared" si="10" ref="H64:I64">H59+H63</f>
        <v>119386.70999999999</v>
      </c>
      <c r="I64" s="89">
        <f t="shared" si="10"/>
        <v>120048.70999999999</v>
      </c>
      <c r="J64" s="91"/>
      <c r="K64" s="16"/>
      <c r="L64" s="17"/>
    </row>
    <row r="65" spans="2:12" ht="18.75">
      <c r="B65" s="141" t="s">
        <v>58</v>
      </c>
      <c r="C65" s="142"/>
      <c r="D65" s="142"/>
      <c r="E65" s="142"/>
      <c r="F65" s="142"/>
      <c r="G65" s="142"/>
      <c r="H65" s="142"/>
      <c r="I65" s="142"/>
      <c r="J65" s="142"/>
      <c r="K65" s="142"/>
      <c r="L65" s="143"/>
    </row>
    <row r="66" spans="2:12" ht="18.75">
      <c r="B66" s="144" t="s">
        <v>88</v>
      </c>
      <c r="C66" s="145"/>
      <c r="D66" s="145"/>
      <c r="E66" s="145"/>
      <c r="F66" s="145"/>
      <c r="G66" s="145"/>
      <c r="H66" s="145"/>
      <c r="I66" s="145"/>
      <c r="J66" s="145"/>
      <c r="K66" s="145"/>
      <c r="L66" s="146"/>
    </row>
    <row r="67" spans="2:12" ht="18.75">
      <c r="B67" s="119" t="s">
        <v>110</v>
      </c>
      <c r="C67" s="120"/>
      <c r="D67" s="120"/>
      <c r="E67" s="120"/>
      <c r="F67" s="120"/>
      <c r="G67" s="120"/>
      <c r="H67" s="120"/>
      <c r="I67" s="120"/>
      <c r="J67" s="130"/>
      <c r="K67" s="120"/>
      <c r="L67" s="121"/>
    </row>
    <row r="68" spans="2:12" ht="56.25">
      <c r="B68" s="11" t="s">
        <v>59</v>
      </c>
      <c r="C68" s="51" t="s">
        <v>60</v>
      </c>
      <c r="D68" s="51" t="s">
        <v>35</v>
      </c>
      <c r="E68" s="51" t="s">
        <v>35</v>
      </c>
      <c r="F68" s="6"/>
      <c r="G68" s="10"/>
      <c r="H68" s="10"/>
      <c r="I68" s="18"/>
      <c r="J68" s="78">
        <v>78</v>
      </c>
      <c r="K68" s="78">
        <v>80</v>
      </c>
      <c r="L68" s="79">
        <v>80</v>
      </c>
    </row>
    <row r="69" spans="1:12" ht="37.5" customHeight="1">
      <c r="A69" s="1" t="s">
        <v>104</v>
      </c>
      <c r="B69" s="11" t="s">
        <v>61</v>
      </c>
      <c r="C69" s="71" t="s">
        <v>124</v>
      </c>
      <c r="D69" s="139" t="s">
        <v>64</v>
      </c>
      <c r="E69" s="51" t="s">
        <v>39</v>
      </c>
      <c r="F69" s="86">
        <f>G69+H69+I69</f>
        <v>25936.77</v>
      </c>
      <c r="G69" s="86">
        <v>8645.59</v>
      </c>
      <c r="H69" s="86">
        <v>8645.59</v>
      </c>
      <c r="I69" s="86">
        <v>8645.59</v>
      </c>
      <c r="J69" s="19"/>
      <c r="K69" s="19"/>
      <c r="L69" s="49"/>
    </row>
    <row r="70" spans="2:12" ht="38.25" thickBot="1">
      <c r="B70" s="9" t="s">
        <v>62</v>
      </c>
      <c r="C70" s="52" t="s">
        <v>105</v>
      </c>
      <c r="D70" s="140"/>
      <c r="E70" s="52" t="s">
        <v>39</v>
      </c>
      <c r="F70" s="86">
        <f aca="true" t="shared" si="11" ref="F70">G70+H70+I70</f>
        <v>0</v>
      </c>
      <c r="G70" s="86">
        <v>0</v>
      </c>
      <c r="H70" s="86">
        <v>0</v>
      </c>
      <c r="I70" s="86">
        <v>0</v>
      </c>
      <c r="J70" s="19"/>
      <c r="K70" s="19"/>
      <c r="L70" s="49"/>
    </row>
    <row r="71" spans="2:12" ht="51" customHeight="1" thickBot="1">
      <c r="B71" s="122" t="s">
        <v>63</v>
      </c>
      <c r="C71" s="123"/>
      <c r="D71" s="30"/>
      <c r="E71" s="84" t="s">
        <v>39</v>
      </c>
      <c r="F71" s="87">
        <f>SUM(F69:F70)</f>
        <v>25936.77</v>
      </c>
      <c r="G71" s="88">
        <f>SUM(G69:G70)</f>
        <v>8645.59</v>
      </c>
      <c r="H71" s="88">
        <f>SUM(H69:H70)</f>
        <v>8645.59</v>
      </c>
      <c r="I71" s="89">
        <f>SUM(I69:I70)</f>
        <v>8645.59</v>
      </c>
      <c r="J71" s="91"/>
      <c r="K71" s="16"/>
      <c r="L71" s="17"/>
    </row>
    <row r="72" spans="2:12" ht="19.5" customHeight="1">
      <c r="B72" s="157" t="s">
        <v>65</v>
      </c>
      <c r="C72" s="158"/>
      <c r="D72" s="158"/>
      <c r="E72" s="158"/>
      <c r="F72" s="158"/>
      <c r="G72" s="158"/>
      <c r="H72" s="158"/>
      <c r="I72" s="158"/>
      <c r="J72" s="158"/>
      <c r="K72" s="158"/>
      <c r="L72" s="159"/>
    </row>
    <row r="73" spans="2:12" s="2" customFormat="1" ht="38.25" customHeight="1">
      <c r="B73" s="160" t="s">
        <v>89</v>
      </c>
      <c r="C73" s="161"/>
      <c r="D73" s="161"/>
      <c r="E73" s="161"/>
      <c r="F73" s="161"/>
      <c r="G73" s="161"/>
      <c r="H73" s="161"/>
      <c r="I73" s="161"/>
      <c r="J73" s="161"/>
      <c r="K73" s="161"/>
      <c r="L73" s="162"/>
    </row>
    <row r="74" spans="2:12" s="2" customFormat="1" ht="19.5" thickBot="1">
      <c r="B74" s="163" t="s">
        <v>66</v>
      </c>
      <c r="C74" s="164"/>
      <c r="D74" s="164"/>
      <c r="E74" s="164"/>
      <c r="F74" s="164"/>
      <c r="G74" s="164"/>
      <c r="H74" s="164"/>
      <c r="I74" s="164"/>
      <c r="J74" s="165"/>
      <c r="K74" s="164"/>
      <c r="L74" s="166"/>
    </row>
    <row r="75" spans="2:12" s="2" customFormat="1" ht="37.5">
      <c r="B75" s="11" t="s">
        <v>67</v>
      </c>
      <c r="C75" s="51" t="s">
        <v>96</v>
      </c>
      <c r="D75" s="51" t="s">
        <v>35</v>
      </c>
      <c r="E75" s="51" t="s">
        <v>35</v>
      </c>
      <c r="F75" s="6"/>
      <c r="G75" s="10"/>
      <c r="H75" s="10"/>
      <c r="I75" s="18"/>
      <c r="J75" s="75">
        <v>550</v>
      </c>
      <c r="K75" s="8">
        <v>600</v>
      </c>
      <c r="L75" s="12">
        <v>600</v>
      </c>
    </row>
    <row r="76" spans="2:12" s="2" customFormat="1" ht="37.5">
      <c r="B76" s="51" t="s">
        <v>68</v>
      </c>
      <c r="C76" s="81" t="s">
        <v>162</v>
      </c>
      <c r="D76" s="51" t="s">
        <v>35</v>
      </c>
      <c r="E76" s="51" t="s">
        <v>35</v>
      </c>
      <c r="F76" s="20"/>
      <c r="G76" s="20"/>
      <c r="H76" s="20"/>
      <c r="I76" s="20"/>
      <c r="J76" s="8">
        <v>2075</v>
      </c>
      <c r="K76" s="8">
        <v>2075</v>
      </c>
      <c r="L76" s="8">
        <v>2075</v>
      </c>
    </row>
    <row r="77" spans="1:12" s="2" customFormat="1" ht="37.5">
      <c r="A77" s="2" t="s">
        <v>104</v>
      </c>
      <c r="B77" s="13" t="s">
        <v>135</v>
      </c>
      <c r="C77" s="72" t="s">
        <v>129</v>
      </c>
      <c r="D77" s="127" t="s">
        <v>69</v>
      </c>
      <c r="E77" s="52" t="s">
        <v>39</v>
      </c>
      <c r="F77" s="86">
        <f>G77+H77+I77</f>
        <v>2160</v>
      </c>
      <c r="G77" s="86">
        <v>720</v>
      </c>
      <c r="H77" s="86">
        <v>720</v>
      </c>
      <c r="I77" s="86">
        <v>720</v>
      </c>
      <c r="J77" s="14"/>
      <c r="K77" s="14"/>
      <c r="L77" s="15"/>
    </row>
    <row r="78" spans="2:12" s="2" customFormat="1" ht="200.25" customHeight="1" thickBot="1">
      <c r="B78" s="52" t="s">
        <v>136</v>
      </c>
      <c r="C78" s="52" t="s">
        <v>134</v>
      </c>
      <c r="D78" s="128"/>
      <c r="E78" s="52" t="s">
        <v>36</v>
      </c>
      <c r="F78" s="86">
        <f>G78+H78+I78</f>
        <v>0</v>
      </c>
      <c r="G78" s="86">
        <v>0</v>
      </c>
      <c r="H78" s="86">
        <v>0</v>
      </c>
      <c r="I78" s="86">
        <v>0</v>
      </c>
      <c r="J78" s="14"/>
      <c r="K78" s="14"/>
      <c r="L78" s="14"/>
    </row>
    <row r="79" spans="2:12" s="2" customFormat="1" ht="83.25" customHeight="1" thickBot="1">
      <c r="B79" s="122" t="s">
        <v>70</v>
      </c>
      <c r="C79" s="123"/>
      <c r="D79" s="16"/>
      <c r="E79" s="92"/>
      <c r="F79" s="87">
        <f>G79+H79+I79</f>
        <v>2160</v>
      </c>
      <c r="G79" s="88">
        <f>SUM(G77:G78)</f>
        <v>720</v>
      </c>
      <c r="H79" s="88">
        <f aca="true" t="shared" si="12" ref="H79:I79">H77</f>
        <v>720</v>
      </c>
      <c r="I79" s="89">
        <f t="shared" si="12"/>
        <v>720</v>
      </c>
      <c r="J79" s="91"/>
      <c r="K79" s="16"/>
      <c r="L79" s="17"/>
    </row>
    <row r="80" spans="2:20" s="2" customFormat="1" ht="46.5" customHeight="1" thickBot="1">
      <c r="B80" s="131" t="s">
        <v>141</v>
      </c>
      <c r="C80" s="132"/>
      <c r="D80" s="132"/>
      <c r="E80" s="132"/>
      <c r="F80" s="132"/>
      <c r="G80" s="133"/>
      <c r="H80" s="133"/>
      <c r="I80" s="133"/>
      <c r="J80" s="132"/>
      <c r="K80" s="132"/>
      <c r="L80" s="134"/>
      <c r="M80" s="35"/>
      <c r="N80" s="35"/>
      <c r="O80" s="36"/>
      <c r="P80" s="37"/>
      <c r="Q80" s="35"/>
      <c r="R80" s="35"/>
      <c r="S80" s="35"/>
      <c r="T80" s="36"/>
    </row>
    <row r="81" spans="2:20" s="2" customFormat="1" ht="112.5" customHeight="1">
      <c r="B81" s="41" t="s">
        <v>137</v>
      </c>
      <c r="C81" s="67" t="s">
        <v>138</v>
      </c>
      <c r="D81" s="128" t="s">
        <v>57</v>
      </c>
      <c r="E81" s="42" t="s">
        <v>36</v>
      </c>
      <c r="F81" s="86">
        <f>G81+H81+I81</f>
        <v>0</v>
      </c>
      <c r="G81" s="86">
        <v>0</v>
      </c>
      <c r="H81" s="86">
        <v>0</v>
      </c>
      <c r="I81" s="86">
        <v>0</v>
      </c>
      <c r="J81" s="43"/>
      <c r="K81" s="43"/>
      <c r="L81" s="44"/>
      <c r="M81" s="35"/>
      <c r="N81" s="35"/>
      <c r="O81" s="38"/>
      <c r="P81" s="38"/>
      <c r="Q81" s="35"/>
      <c r="R81" s="35"/>
      <c r="S81" s="35"/>
      <c r="T81" s="38"/>
    </row>
    <row r="82" spans="2:20" s="2" customFormat="1" ht="46.5" customHeight="1">
      <c r="B82" s="25" t="s">
        <v>139</v>
      </c>
      <c r="C82" s="55" t="s">
        <v>140</v>
      </c>
      <c r="D82" s="150"/>
      <c r="E82" s="7" t="s">
        <v>39</v>
      </c>
      <c r="F82" s="86">
        <f aca="true" t="shared" si="13" ref="F82:F83">G82+H82+I82</f>
        <v>0</v>
      </c>
      <c r="G82" s="86">
        <v>0</v>
      </c>
      <c r="H82" s="86">
        <v>0</v>
      </c>
      <c r="I82" s="86">
        <v>0</v>
      </c>
      <c r="J82" s="7"/>
      <c r="K82" s="7"/>
      <c r="L82" s="45"/>
      <c r="M82" s="149"/>
      <c r="N82" s="35"/>
      <c r="O82" s="39"/>
      <c r="P82" s="39"/>
      <c r="Q82" s="35"/>
      <c r="R82" s="149"/>
      <c r="S82" s="35"/>
      <c r="T82" s="39"/>
    </row>
    <row r="83" spans="2:20" s="2" customFormat="1" ht="46.5" customHeight="1" thickBot="1">
      <c r="B83" s="135" t="s">
        <v>142</v>
      </c>
      <c r="C83" s="136"/>
      <c r="D83" s="52"/>
      <c r="E83" s="7"/>
      <c r="F83" s="86">
        <f t="shared" si="13"/>
        <v>0</v>
      </c>
      <c r="G83" s="86">
        <f>SUM(G81:G82)</f>
        <v>0</v>
      </c>
      <c r="H83" s="86">
        <f aca="true" t="shared" si="14" ref="H83:I83">SUM(H81:H82)</f>
        <v>0</v>
      </c>
      <c r="I83" s="86">
        <f t="shared" si="14"/>
        <v>0</v>
      </c>
      <c r="J83" s="7"/>
      <c r="K83" s="24"/>
      <c r="L83" s="45"/>
      <c r="M83" s="149"/>
      <c r="N83" s="35"/>
      <c r="O83" s="39"/>
      <c r="P83" s="40"/>
      <c r="Q83" s="35"/>
      <c r="R83" s="149"/>
      <c r="S83" s="35"/>
      <c r="T83" s="39"/>
    </row>
    <row r="84" spans="2:20" s="2" customFormat="1" ht="46.5" customHeight="1" thickBot="1">
      <c r="B84" s="137" t="s">
        <v>133</v>
      </c>
      <c r="C84" s="138"/>
      <c r="D84" s="54"/>
      <c r="E84" s="93" t="s">
        <v>143</v>
      </c>
      <c r="F84" s="87">
        <f>F79+F83</f>
        <v>2160</v>
      </c>
      <c r="G84" s="88">
        <f>G79+G83</f>
        <v>720</v>
      </c>
      <c r="H84" s="88">
        <f aca="true" t="shared" si="15" ref="H84:I84">H79+H83</f>
        <v>720</v>
      </c>
      <c r="I84" s="89">
        <f t="shared" si="15"/>
        <v>720</v>
      </c>
      <c r="J84" s="94"/>
      <c r="K84" s="46"/>
      <c r="L84" s="47"/>
      <c r="M84" s="35"/>
      <c r="N84" s="35"/>
      <c r="O84" s="36"/>
      <c r="P84" s="37"/>
      <c r="Q84" s="35"/>
      <c r="R84" s="35"/>
      <c r="S84" s="35"/>
      <c r="T84" s="36"/>
    </row>
    <row r="85" spans="2:12" ht="15.75" customHeight="1">
      <c r="B85" s="153" t="s">
        <v>167</v>
      </c>
      <c r="C85" s="154"/>
      <c r="D85" s="154"/>
      <c r="E85" s="154"/>
      <c r="F85" s="154"/>
      <c r="G85" s="154"/>
      <c r="H85" s="154"/>
      <c r="I85" s="154"/>
      <c r="J85" s="154"/>
      <c r="K85" s="154"/>
      <c r="L85" s="155"/>
    </row>
    <row r="86" spans="2:12" ht="15.75" customHeight="1">
      <c r="B86" s="105" t="s">
        <v>111</v>
      </c>
      <c r="C86" s="106"/>
      <c r="D86" s="106"/>
      <c r="E86" s="106"/>
      <c r="F86" s="106"/>
      <c r="G86" s="106"/>
      <c r="H86" s="106"/>
      <c r="I86" s="106"/>
      <c r="J86" s="106"/>
      <c r="K86" s="106"/>
      <c r="L86" s="108"/>
    </row>
    <row r="87" spans="2:12" ht="75">
      <c r="B87" s="73" t="s">
        <v>157</v>
      </c>
      <c r="C87" s="51" t="s">
        <v>92</v>
      </c>
      <c r="D87" s="31" t="s">
        <v>91</v>
      </c>
      <c r="E87" s="31" t="s">
        <v>91</v>
      </c>
      <c r="F87" s="74"/>
      <c r="G87" s="74"/>
      <c r="H87" s="53"/>
      <c r="I87" s="53"/>
      <c r="J87" s="78">
        <v>86</v>
      </c>
      <c r="K87" s="78">
        <v>86</v>
      </c>
      <c r="L87" s="79">
        <v>86</v>
      </c>
    </row>
    <row r="88" spans="2:12" ht="48" customHeight="1">
      <c r="B88" s="73" t="s">
        <v>158</v>
      </c>
      <c r="C88" s="51" t="s">
        <v>93</v>
      </c>
      <c r="D88" s="31" t="s">
        <v>91</v>
      </c>
      <c r="E88" s="31" t="s">
        <v>91</v>
      </c>
      <c r="F88" s="74"/>
      <c r="G88" s="74"/>
      <c r="H88" s="53"/>
      <c r="I88" s="53"/>
      <c r="J88" s="78">
        <v>93</v>
      </c>
      <c r="K88" s="78">
        <v>93</v>
      </c>
      <c r="L88" s="79">
        <v>93</v>
      </c>
    </row>
    <row r="89" spans="2:12" ht="93.75">
      <c r="B89" s="73" t="s">
        <v>159</v>
      </c>
      <c r="C89" s="51" t="s">
        <v>94</v>
      </c>
      <c r="D89" s="31" t="s">
        <v>91</v>
      </c>
      <c r="E89" s="31" t="s">
        <v>91</v>
      </c>
      <c r="F89" s="74"/>
      <c r="G89" s="74"/>
      <c r="H89" s="53"/>
      <c r="I89" s="53"/>
      <c r="J89" s="78">
        <v>100</v>
      </c>
      <c r="K89" s="78">
        <v>100</v>
      </c>
      <c r="L89" s="79">
        <v>100</v>
      </c>
    </row>
    <row r="90" spans="1:12" ht="87.75" customHeight="1" thickBot="1">
      <c r="A90" s="1" t="s">
        <v>144</v>
      </c>
      <c r="B90" s="50" t="s">
        <v>160</v>
      </c>
      <c r="C90" s="70" t="s">
        <v>112</v>
      </c>
      <c r="D90" s="32" t="s">
        <v>71</v>
      </c>
      <c r="E90" s="52" t="s">
        <v>39</v>
      </c>
      <c r="F90" s="86">
        <f>G90+H90+I90</f>
        <v>11043.72</v>
      </c>
      <c r="G90" s="86">
        <v>3681.24</v>
      </c>
      <c r="H90" s="86">
        <v>3681.24</v>
      </c>
      <c r="I90" s="86">
        <v>3681.24</v>
      </c>
      <c r="J90" s="14"/>
      <c r="K90" s="14"/>
      <c r="L90" s="15"/>
    </row>
    <row r="91" spans="2:12" ht="48" customHeight="1" thickBot="1">
      <c r="B91" s="122" t="s">
        <v>72</v>
      </c>
      <c r="C91" s="123"/>
      <c r="D91" s="33"/>
      <c r="E91" s="84" t="s">
        <v>39</v>
      </c>
      <c r="F91" s="97">
        <f>G91+H91+I91</f>
        <v>11043.72</v>
      </c>
      <c r="G91" s="98">
        <f>G90</f>
        <v>3681.24</v>
      </c>
      <c r="H91" s="98">
        <f>H90</f>
        <v>3681.24</v>
      </c>
      <c r="I91" s="99">
        <f aca="true" t="shared" si="16" ref="I91">I90</f>
        <v>3681.24</v>
      </c>
      <c r="J91" s="91"/>
      <c r="K91" s="16"/>
      <c r="L91" s="17"/>
    </row>
    <row r="92" spans="2:12" ht="54.75" customHeight="1" thickBot="1">
      <c r="B92" s="151" t="s">
        <v>128</v>
      </c>
      <c r="C92" s="152"/>
      <c r="D92" s="34"/>
      <c r="E92" s="95"/>
      <c r="F92" s="87">
        <f>F33+F44+F64+F71+F84+F91</f>
        <v>807830.45</v>
      </c>
      <c r="G92" s="88">
        <f>G33+G44+G64+G71+G84+G91</f>
        <v>270164.15</v>
      </c>
      <c r="H92" s="88">
        <f aca="true" t="shared" si="17" ref="H92:I92">H33+H44+H64+H71+H84+H91</f>
        <v>267502.15</v>
      </c>
      <c r="I92" s="89">
        <f t="shared" si="17"/>
        <v>270164.15</v>
      </c>
      <c r="J92" s="96"/>
      <c r="K92" s="34"/>
      <c r="L92" s="65"/>
    </row>
    <row r="93" spans="2:12" ht="18.75">
      <c r="B93" s="4"/>
      <c r="C93" s="4"/>
      <c r="D93" s="4"/>
      <c r="E93" s="4"/>
      <c r="F93" s="100"/>
      <c r="G93" s="100"/>
      <c r="H93" s="100"/>
      <c r="I93" s="100"/>
      <c r="J93" s="4"/>
      <c r="K93" s="4"/>
      <c r="L93" s="4"/>
    </row>
    <row r="94" spans="2:12" ht="18.75">
      <c r="B94" s="4"/>
      <c r="C94" s="4"/>
      <c r="D94" s="4"/>
      <c r="E94" s="4"/>
      <c r="F94" s="100"/>
      <c r="G94" s="100"/>
      <c r="H94" s="100"/>
      <c r="I94" s="100"/>
      <c r="J94" s="4"/>
      <c r="K94" s="4"/>
      <c r="L94" s="4"/>
    </row>
    <row r="95" spans="2:12" ht="18.75">
      <c r="B95" s="4"/>
      <c r="C95" s="4"/>
      <c r="D95" s="4"/>
      <c r="E95" s="4"/>
      <c r="F95" s="100"/>
      <c r="G95" s="100"/>
      <c r="H95" s="100"/>
      <c r="I95" s="100"/>
      <c r="J95" s="4"/>
      <c r="K95" s="4"/>
      <c r="L95" s="4"/>
    </row>
    <row r="96" spans="2:12" ht="18.75">
      <c r="B96" s="4"/>
      <c r="C96" s="4"/>
      <c r="D96" s="4" t="s">
        <v>100</v>
      </c>
      <c r="E96" s="4"/>
      <c r="F96" s="83">
        <f>F25+F41+F42+F56+F57+F69+F70+F77+F90+F82</f>
        <v>284302.85</v>
      </c>
      <c r="G96" s="83">
        <f>G25+G41+G42+G56+G57+G69+G70+G77+G90+G82</f>
        <v>95654.95</v>
      </c>
      <c r="H96" s="83">
        <f aca="true" t="shared" si="18" ref="H96:I96">H25+H41+H42+H56+H57+H69+H70+H77+H90+H82</f>
        <v>92992.95</v>
      </c>
      <c r="I96" s="83">
        <f t="shared" si="18"/>
        <v>95654.95</v>
      </c>
      <c r="J96" s="4"/>
      <c r="K96" s="4"/>
      <c r="L96" s="4"/>
    </row>
    <row r="97" spans="2:12" ht="18.75">
      <c r="B97" s="4"/>
      <c r="C97" s="4"/>
      <c r="D97" s="4"/>
      <c r="E97" s="4"/>
      <c r="F97" s="83"/>
      <c r="G97" s="83"/>
      <c r="H97" s="83"/>
      <c r="I97" s="83"/>
      <c r="J97" s="4"/>
      <c r="K97" s="4"/>
      <c r="L97" s="4"/>
    </row>
    <row r="98" spans="2:12" ht="18.75">
      <c r="B98" s="4"/>
      <c r="C98" s="4"/>
      <c r="D98" s="4" t="s">
        <v>101</v>
      </c>
      <c r="E98" s="4"/>
      <c r="F98" s="83">
        <f>F15+F16+F17+F18+F26+F27+F31+F43+F58+F62+F78+F81</f>
        <v>523527.6</v>
      </c>
      <c r="G98" s="83">
        <f>G15+G16+G17+G18+G26+G27+G31+G43+G58+G62+G78+G81</f>
        <v>174509.2</v>
      </c>
      <c r="H98" s="83">
        <f aca="true" t="shared" si="19" ref="H98:I98">H15+H16+H17+H18+H26+H27+H31+H43+H58+H62+H78+H81</f>
        <v>174509.2</v>
      </c>
      <c r="I98" s="83">
        <f t="shared" si="19"/>
        <v>174509.2</v>
      </c>
      <c r="J98" s="4"/>
      <c r="K98" s="4"/>
      <c r="L98" s="4"/>
    </row>
  </sheetData>
  <mergeCells count="51">
    <mergeCell ref="I2:L2"/>
    <mergeCell ref="B91:C91"/>
    <mergeCell ref="B71:C71"/>
    <mergeCell ref="B72:L72"/>
    <mergeCell ref="B73:L73"/>
    <mergeCell ref="B74:L74"/>
    <mergeCell ref="B47:L48"/>
    <mergeCell ref="B19:C19"/>
    <mergeCell ref="B20:L20"/>
    <mergeCell ref="B28:C28"/>
    <mergeCell ref="B29:L29"/>
    <mergeCell ref="B32:C32"/>
    <mergeCell ref="B34:L34"/>
    <mergeCell ref="B44:C44"/>
    <mergeCell ref="D77:D78"/>
    <mergeCell ref="B45:L45"/>
    <mergeCell ref="M82:M83"/>
    <mergeCell ref="R82:R83"/>
    <mergeCell ref="D81:D82"/>
    <mergeCell ref="B92:C92"/>
    <mergeCell ref="B79:C79"/>
    <mergeCell ref="B85:L85"/>
    <mergeCell ref="B86:L86"/>
    <mergeCell ref="D56:D58"/>
    <mergeCell ref="B67:L67"/>
    <mergeCell ref="B80:L80"/>
    <mergeCell ref="B83:C83"/>
    <mergeCell ref="B84:C84"/>
    <mergeCell ref="D69:D70"/>
    <mergeCell ref="B65:L65"/>
    <mergeCell ref="B66:L66"/>
    <mergeCell ref="E62:E63"/>
    <mergeCell ref="B64:C64"/>
    <mergeCell ref="B59:C59"/>
    <mergeCell ref="B60:L60"/>
    <mergeCell ref="B63:C63"/>
    <mergeCell ref="D62:D63"/>
    <mergeCell ref="B35:L35"/>
    <mergeCell ref="B33:C33"/>
    <mergeCell ref="B36:L36"/>
    <mergeCell ref="B46:L46"/>
    <mergeCell ref="D41:D43"/>
    <mergeCell ref="C4:L4"/>
    <mergeCell ref="B9:L9"/>
    <mergeCell ref="B10:L10"/>
    <mergeCell ref="B6:B7"/>
    <mergeCell ref="C6:C7"/>
    <mergeCell ref="D6:D7"/>
    <mergeCell ref="E6:E7"/>
    <mergeCell ref="F6:I6"/>
    <mergeCell ref="J6:L6"/>
  </mergeCells>
  <printOptions horizontalCentered="1"/>
  <pageMargins left="0.1968503937007874" right="0.1968503937007874" top="0.2" bottom="0.1968503937007874" header="0" footer="0"/>
  <pageSetup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2017-02-28T11:29:33Z</dcterms:modified>
  <cp:category/>
  <cp:version/>
  <cp:contentType/>
  <cp:contentStatus/>
</cp:coreProperties>
</file>