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65" windowHeight="11700" tabRatio="300" activeTab="0"/>
  </bookViews>
  <sheets>
    <sheet name="17.2 правильное (2)" sheetId="1" r:id="rId1"/>
  </sheets>
  <definedNames>
    <definedName name="_xlnm.Print_Titles" localSheetId="0">'17.2 правильное (2)'!$6:$6</definedName>
    <definedName name="мп" localSheetId="0">#REF!</definedName>
    <definedName name="мп">#REF!</definedName>
    <definedName name="_xlnm.Print_Area" localSheetId="0">'17.2 правильное (2)'!$A$1:$S$732</definedName>
    <definedName name="Перечень" localSheetId="0">#REF!</definedName>
    <definedName name="Перечень">#REF!</definedName>
    <definedName name="Перечень2" localSheetId="0">#REF!</definedName>
    <definedName name="Перечень2">#REF!</definedName>
    <definedName name="Перечень3" localSheetId="0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<sst xmlns="http://schemas.openxmlformats.org/spreadsheetml/2006/main" count="1380" uniqueCount="1318">
  <si>
    <t>Г. Духовщина, ул. Карла Либкнехта, д. 50</t>
  </si>
  <si>
    <t>Г. Духовщина, ул. Смоленская, д. 57/13</t>
  </si>
  <si>
    <t>Дер. Большое Береснево, ул. Приозерная, д. 8</t>
  </si>
  <si>
    <t>Пос. Озерный, ст. Сошно, д. 1</t>
  </si>
  <si>
    <t>Пос. Озерный, ул. Ленина, д. 4</t>
  </si>
  <si>
    <t>Пос. Озерный, ул. Ленина, д. 6</t>
  </si>
  <si>
    <t>Пос. Озерный, ул. Строителей, д. 14</t>
  </si>
  <si>
    <t>С. Пречистое, ул. Школьная, д. 1</t>
  </si>
  <si>
    <t>С. Ершичи, ул. Ленина, д. 82</t>
  </si>
  <si>
    <t>С. Ершичи, ул. Луговая, д. 4</t>
  </si>
  <si>
    <t>С. Ворга, пер. Первомайский, д. 3</t>
  </si>
  <si>
    <t>Г. Ельня, ул. Советская, д. 18</t>
  </si>
  <si>
    <t>Г. Ельня, ул. Красноармейская, д. 17</t>
  </si>
  <si>
    <t>Г. Ельня, ул. Говорова, д. 18</t>
  </si>
  <si>
    <t>Г. Ельня, ул. Говорова, д. 10</t>
  </si>
  <si>
    <t>Пос. Кардымово, ул. Красноармейская, д. 27</t>
  </si>
  <si>
    <t>Пос. Кардымово, ул. Красноармейская, д. 29</t>
  </si>
  <si>
    <t>Пос. Красный, пер. Строителей, д. 2</t>
  </si>
  <si>
    <t>Пос. Красный, пер. Строителей, д. 5а</t>
  </si>
  <si>
    <t>Пос. Красный, пер. Строителей, д. 6а</t>
  </si>
  <si>
    <t>Пос. Красный, ул. Глинки, д. 20</t>
  </si>
  <si>
    <t>Пос. Красный, ул. Глинки, д. 5</t>
  </si>
  <si>
    <t>Пос. Красный, ул. Лесная, д. 1</t>
  </si>
  <si>
    <t>Пос. Красный, ул. Советская, д. 34</t>
  </si>
  <si>
    <t>Дер. Гусино, ул. Октябрьская, д. 30</t>
  </si>
  <si>
    <t>Пос. Монастырщина, ул. Смоленская, д. 8</t>
  </si>
  <si>
    <t>Дер. Татарск, д. 112</t>
  </si>
  <si>
    <t>С. Новодугино, ул. 30 лет Победы, д. 4</t>
  </si>
  <si>
    <t>С. Днепровское, ул. Первомайская, д. 25</t>
  </si>
  <si>
    <t>Дер. Даньково, д. 2</t>
  </si>
  <si>
    <t>Дер. Даньково, д. 7</t>
  </si>
  <si>
    <t>Дер. Лосня, д. 26</t>
  </si>
  <si>
    <t>Дер. Рябцево, д. 2</t>
  </si>
  <si>
    <t>Дер. Мурыгино, ул. Школьная, д. 38</t>
  </si>
  <si>
    <t>Дер. Плоское, д. 20</t>
  </si>
  <si>
    <t>Дер. Мачулы, д. 86</t>
  </si>
  <si>
    <t>Дер. Мачулы, д. 87</t>
  </si>
  <si>
    <t>Дер. Шаталово, д. 1</t>
  </si>
  <si>
    <t>Г. Рославль, 165 квартал, д. 2</t>
  </si>
  <si>
    <t>Г. Рославль, 165 квартал, д. 4</t>
  </si>
  <si>
    <t>Г. Рославль, микрорайон 15, д. 13</t>
  </si>
  <si>
    <t>Г. Рославль, микрорайон 15, д. 14</t>
  </si>
  <si>
    <t>Г. Рославль, микрорайон 15, д. 15</t>
  </si>
  <si>
    <t>Г. Рославль, микрорайон 17, д. 11</t>
  </si>
  <si>
    <t>Г. Рославль, микрорайон 17, д. 12</t>
  </si>
  <si>
    <t>Г. Рославль, микрорайон 17, д. 14</t>
  </si>
  <si>
    <t>Г. Рославль, микрорайон 17, д. 15</t>
  </si>
  <si>
    <t>Г. Рославль, пер. 1-й Пролетарский, д. 9</t>
  </si>
  <si>
    <t>Г. Рославль, ул. Большая Смоленская, д. 1</t>
  </si>
  <si>
    <t>Г. Рославль, ул. Каляева, д. 81а</t>
  </si>
  <si>
    <t>Г. Рославль, ул. Пушкина, д. 18</t>
  </si>
  <si>
    <t>Г. Рославль, ул. Пушкина, д. 43</t>
  </si>
  <si>
    <t>Г. Рославль, ул. Пушкина, д.6</t>
  </si>
  <si>
    <t>Г. Рославль, ул. Товарная, д.5</t>
  </si>
  <si>
    <t>Г. Рославль, ул. Красина, д.5</t>
  </si>
  <si>
    <t>Г. Рославль, ул. Энгельса, д. 14</t>
  </si>
  <si>
    <t>Г. Рославль, ул. Энгельса, д. 9</t>
  </si>
  <si>
    <t>Г. Рославль, ул. Энгельса, д. 13</t>
  </si>
  <si>
    <t>Г. Рославль, ул. 2-я Дачная, д. 13а</t>
  </si>
  <si>
    <t>Г. Рославль, пер. Свердлова, д. 20</t>
  </si>
  <si>
    <t>Г. Рославль, ул. Советская, д. 67</t>
  </si>
  <si>
    <t>Г. Рославль, ул. Советская, д. 78</t>
  </si>
  <si>
    <t>Г. Рославль, ул. Советская, д. 80</t>
  </si>
  <si>
    <t>С. Богданово, ул. Западная, д. 1</t>
  </si>
  <si>
    <t>Дер. Ивановское, д. 1</t>
  </si>
  <si>
    <t>Дер. Малые Кириллы, ул. Ельнинская, д. 2а</t>
  </si>
  <si>
    <t>Дер. Малые Кириллы, ул. Ельнинская, д. 4а</t>
  </si>
  <si>
    <t>Дер. Малые Кириллы, ул. Строителей, д. 5а</t>
  </si>
  <si>
    <t>Пос. Льнозавода, д. 20</t>
  </si>
  <si>
    <t>Пос. Льнозавода, д. 22</t>
  </si>
  <si>
    <t>Дер. Липовка, ул. Мирный жилой массив, д. 1</t>
  </si>
  <si>
    <t>Дер. Липовка, ул. Мирный жилой массив, д. 3</t>
  </si>
  <si>
    <t>С. Остер, ул. Советская, д. 3</t>
  </si>
  <si>
    <t>С. Остер, ул. Советская, д. 7</t>
  </si>
  <si>
    <t>С. Остер, ул. Советская, д. 14</t>
  </si>
  <si>
    <t>Дер. Козловка, ул. Мира, д. 35</t>
  </si>
  <si>
    <t>Дер. Перенка, д. 17</t>
  </si>
  <si>
    <t>Дер. Перенка, д. 19</t>
  </si>
  <si>
    <t>Дер. Перенка, д. 20</t>
  </si>
  <si>
    <t>Г. Рудня, ул. Западная, д. 19</t>
  </si>
  <si>
    <t>Г. Рудня, ул. им. М.А. Егорова, д. 5</t>
  </si>
  <si>
    <t>Г. Рудня, ул. Пирогова, д. 6</t>
  </si>
  <si>
    <t>С. Понизовье, ул. им. Чибисова К.Н., д. 5</t>
  </si>
  <si>
    <t>Пос. Голынки, ул. Железнодорожная, д. 8</t>
  </si>
  <si>
    <t>Пос. Голынки, ул. Железнодорожная, д. 10</t>
  </si>
  <si>
    <t>Дер. Чистик, ул. Луговая, д. 6</t>
  </si>
  <si>
    <t>Дер. Березино, ул. Центральная, д. 16</t>
  </si>
  <si>
    <t>Г. Сафоново, ул. 1-я Западная, д. 10</t>
  </si>
  <si>
    <t>Г. Сафоново, ул. 40 лет Октября, д. 10</t>
  </si>
  <si>
    <t>Г. Сафоново, ул. 40 лет Октября, д. 12</t>
  </si>
  <si>
    <t>Г. Сафоново, ул. 40 лет Октября, д. 2</t>
  </si>
  <si>
    <t>Г. Сафоново, ул. 40 лет Октября, д. 4</t>
  </si>
  <si>
    <t>Г. Сафоново, ул. Вахрушева, д. 12</t>
  </si>
  <si>
    <t>Г. Сафоново, ул. Вахрушева, д. 15</t>
  </si>
  <si>
    <t>Г. Сафоново, ул. Коммунистическая, д. 2</t>
  </si>
  <si>
    <t>Г. Сафоново, ул. Куйбышева, д. 1</t>
  </si>
  <si>
    <t>Г. Сафоново, ул. Ленина, д. 11</t>
  </si>
  <si>
    <t>Г. Сафоново, ул. Ленина, д. 13</t>
  </si>
  <si>
    <t>Г. Сафоново, ул. Ленина, д. 15</t>
  </si>
  <si>
    <t>Г. Сафоново, ул. Ленина, д. 8</t>
  </si>
  <si>
    <t>Г. Сафоново, ул. Ленинградская, д. 4</t>
  </si>
  <si>
    <t>Г. Сафоново, ул. Ленинградская, д. 6</t>
  </si>
  <si>
    <t>Г. Сафоново, ул. Ленинградская, д. 8</t>
  </si>
  <si>
    <t>Г. Сафоново, ул. Свободы, д. 19</t>
  </si>
  <si>
    <t>Г. Сафоново, ул. Строителей, д. 10</t>
  </si>
  <si>
    <t>Г. Сафоново, ул. Строителей, д. 12</t>
  </si>
  <si>
    <t>Г. Сафоново, ул. Строителей, д. 2</t>
  </si>
  <si>
    <t>Г. Сафоново, ул. Строителей, д. 6</t>
  </si>
  <si>
    <t>Г. Сафоново, ул. Энгельса, д. 13</t>
  </si>
  <si>
    <t>Г. Сафоново, ул. Энгельса, д. 9</t>
  </si>
  <si>
    <t>Г. Смоленск, Витебское шоссе, д. 26</t>
  </si>
  <si>
    <t>Г. Смоленск, Витебское шоссе, д. 28</t>
  </si>
  <si>
    <t>Г. Смоленск, Витебское шоссе, д. 30</t>
  </si>
  <si>
    <t>Г. Смоленск, Витебское шоссе, д. 44</t>
  </si>
  <si>
    <t>Г. Смоленск, Витебское шоссе, д. 48</t>
  </si>
  <si>
    <t>Г. Смоленск, Витебское шоссе, д. 50</t>
  </si>
  <si>
    <t>Г. Смоленск, Витебское шоссе, д. 52</t>
  </si>
  <si>
    <t>Г. Смоленск, Витебское шоссе, д. 54</t>
  </si>
  <si>
    <t>Г. Смоленск, Витебское шоссе, д. 70</t>
  </si>
  <si>
    <t>Г. Смоленск, Витебское шоссе, д. 72</t>
  </si>
  <si>
    <t>Г. Смоленск, Витебское шоссе, д. 74</t>
  </si>
  <si>
    <t>Г. Смоленск, городок Коминтерна, д. 11</t>
  </si>
  <si>
    <t>Г. Смоленск, городок Коминтерна, д. 2</t>
  </si>
  <si>
    <t>Г. Смоленск, городок Коминтерна, д. 3</t>
  </si>
  <si>
    <t>Г. Смоленск, городок Коминтерна, д. 4</t>
  </si>
  <si>
    <t>Г. Смоленск, городок Коминтерна, д. 5</t>
  </si>
  <si>
    <t>Г. Смоленск, городок Коминтерна, д. 6</t>
  </si>
  <si>
    <t>Г. Смоленск, городок Коминтерна, д. 7</t>
  </si>
  <si>
    <t>Г. Смоленск, городок Коминтерна, д. 8</t>
  </si>
  <si>
    <t>Г. Смоленск, городок Коминтерна, д. 9</t>
  </si>
  <si>
    <t>Г. Смоленск, микрорайон Южный, д. 39</t>
  </si>
  <si>
    <t>Г. Смоленск, пер. Карачевский, д. 6</t>
  </si>
  <si>
    <t>Г. Смоленск, пер. Мало-Мопровский, д. 8</t>
  </si>
  <si>
    <t>Г. Смоленск, пер. Смирнова, д. 3/4</t>
  </si>
  <si>
    <t>Г. Смоленск, пос. 3-го кирпичного завода, д. 10</t>
  </si>
  <si>
    <t>Г. Смоленск, пос. 430 км, д. 17</t>
  </si>
  <si>
    <t>Г. Смоленск, пос. Вязовенька, д. 2</t>
  </si>
  <si>
    <t>Г. Смоленск, просп. Гагарина, д. 12в</t>
  </si>
  <si>
    <t>Г. Смоленск, просп. Гагарина, д. 24</t>
  </si>
  <si>
    <t>Г. Смоленск, ул. 12 лет Октября, д. 5</t>
  </si>
  <si>
    <t>Г. Смоленск, ул. 25 Сентября, д. 3</t>
  </si>
  <si>
    <t>Г. Смоленск, ул. 25 Сентября, д. 48</t>
  </si>
  <si>
    <t>Г. Смоленск, ул. 2-я Киевская, д. 9</t>
  </si>
  <si>
    <t>Г. Смоленск, ул. 4-я Загорная, д. 22</t>
  </si>
  <si>
    <t>Г. Смоленск, ул. Автозаводская, д. 21б</t>
  </si>
  <si>
    <t>Г. Смоленск, ул. Автозаводская, д. 35</t>
  </si>
  <si>
    <t>Г. Смоленск, ул. Багратиона, д. 8/1</t>
  </si>
  <si>
    <t>Г. Смоленск, ул. Бакунина, д. 10б</t>
  </si>
  <si>
    <t>Г. Смоленск, ул. Бакунина, д. 2</t>
  </si>
  <si>
    <t>Г. Смоленск, ул. Валентины Гризодубовой, д. 2</t>
  </si>
  <si>
    <t>Г. Смоленск, ул. Гастелло, д. 4</t>
  </si>
  <si>
    <t>Г. Смоленск, ул. Герцена, д. 3</t>
  </si>
  <si>
    <t>Г. Смоленск, ул. Герцена, д. 5</t>
  </si>
  <si>
    <t>Г. Смоленск, ул. Генерала Городнянского, д. 1</t>
  </si>
  <si>
    <t>Г. Смоленск, ул. Брестская, д. 4</t>
  </si>
  <si>
    <t>Г. Смоленск, ул. Валентины Гризодубовой,  д. 4</t>
  </si>
  <si>
    <t>Г. Смоленск, ул. Верхнеясенный водозабор, д. 1</t>
  </si>
  <si>
    <t>Г. Смоленск, пер. Водяной, д. 4</t>
  </si>
  <si>
    <t>Г. Смоленск, пер. Войкова, д. 1</t>
  </si>
  <si>
    <t>Г. Смоленск, ул. Володарского, д. 12</t>
  </si>
  <si>
    <t>Г. Смоленск, ул. Докучаева, д. 4</t>
  </si>
  <si>
    <t>Г. Смоленск, ул. Дзержинского, д. 3а</t>
  </si>
  <si>
    <t>Г. Смоленск, ул. Дзержинского, д. 24</t>
  </si>
  <si>
    <t>Г. Смоленск, ул. Дзержинского, д. 26</t>
  </si>
  <si>
    <t>Г. Смоленск, ул. Исаковского, д. 12/1</t>
  </si>
  <si>
    <t>Г. Смоленск, ул. Исаковского, д. 14</t>
  </si>
  <si>
    <t xml:space="preserve">Г. Смоленск, ул. Исаковского, д. 16 </t>
  </si>
  <si>
    <t>Г. Смоленск, ул. Исаковского, д. 20а</t>
  </si>
  <si>
    <t>Г. Смоленск, ул. Исаковского, д. 22</t>
  </si>
  <si>
    <t>Г. Смоленск, ул. Колхозная, д. 14</t>
  </si>
  <si>
    <t>Г. Смоленск, ул. Коммунистическая, д. 15/2</t>
  </si>
  <si>
    <t>Г. Смоленск, ул. Коммунистическая, д. 17</t>
  </si>
  <si>
    <t>Г. Смоленск, ул. Котовского, д. 23</t>
  </si>
  <si>
    <t>Г. Смоленск, ул. Крупской, д. 44</t>
  </si>
  <si>
    <t>Г. Смоленск, ул. Крупской, д. 55б</t>
  </si>
  <si>
    <t>Г. Смоленск, ул. Крупской, д. 45</t>
  </si>
  <si>
    <t>Г. Смоленск, ул. Крупской, д. 46</t>
  </si>
  <si>
    <t>Г. Смоленск, ул. Крупской, д. 48</t>
  </si>
  <si>
    <t>Г. Смоленск, ул. Крупской, д. 50</t>
  </si>
  <si>
    <t>Г. Смоленск, ул. Крупской, д. 52/2</t>
  </si>
  <si>
    <t>Г. Смоленск, ул. Крупской, д. 53</t>
  </si>
  <si>
    <t>Г. Смоленск, ул. Крупской, д. 55</t>
  </si>
  <si>
    <t>Г. Смоленск, ул. Крупской, д. 57</t>
  </si>
  <si>
    <t>Г. Смоленск, ул. Крупской, д. 59</t>
  </si>
  <si>
    <t>Г. Смоленск, ул. Крупской, д. 61</t>
  </si>
  <si>
    <t>Г. Смоленск, ул. Крылова, д. 3</t>
  </si>
  <si>
    <t>Г. Смоленск, ул. Лавочкина, д. 38</t>
  </si>
  <si>
    <t>Г. Смоленск, ул. Лавочкина, д. 52а</t>
  </si>
  <si>
    <t>Г. Смоленск, ул. Лавочкина, д. 52</t>
  </si>
  <si>
    <t>Г. Смоленск, ул. Лавочкина, д. 60</t>
  </si>
  <si>
    <t>Г. Смоленск, ул. Лавочкина, д. 64</t>
  </si>
  <si>
    <t>Г. Смоленск, ул. Лавочкина, д. 66</t>
  </si>
  <si>
    <t>Г. Смоленск, ул. Лавочкина, д. 68</t>
  </si>
  <si>
    <t>Г. Смоленск, ул. Ленина, д. 8а</t>
  </si>
  <si>
    <t>Г. Смоленск, ул. Ленина, д. 8б</t>
  </si>
  <si>
    <t>Г. Смоленск, ул. Ломоносова, д. 11а</t>
  </si>
  <si>
    <t>Г. Смоленск, ул. Мало-Краснофлотская, д. 27а</t>
  </si>
  <si>
    <t>Г. Смоленск, ул. Марии Октябрьской, д. 4в</t>
  </si>
  <si>
    <t>Г. Смоленск, ул. Марины Расковой, д. 4, корпус 1</t>
  </si>
  <si>
    <t>Г. Смоленск, ул. Марины Расковой, д. 4, корпус 2</t>
  </si>
  <si>
    <t>Г. Смоленск, ул. Маршала Еременко, д. 2</t>
  </si>
  <si>
    <t>Г. Смоленск, ул. Маршала Еременко, д. 40</t>
  </si>
  <si>
    <t>Г. Смоленск, ул. Маршала Еременко, д. 58</t>
  </si>
  <si>
    <t>Г. Смоленск, ул. Маршала Еременко, д. 8</t>
  </si>
  <si>
    <t>Г. Смоленск, ул. Маршала Жукова, д. 26</t>
  </si>
  <si>
    <t>Г. Смоленск, ул. Маяковского, д. 5б</t>
  </si>
  <si>
    <t>Г. Смоленск, ул. Мира, д. 11</t>
  </si>
  <si>
    <t>Г. Смоленск, ул. Мира, д. 16</t>
  </si>
  <si>
    <t>Г. Смоленск, ул. Мира, д. 18</t>
  </si>
  <si>
    <t>Г. Смоленск, ул. Мира, д. 3</t>
  </si>
  <si>
    <t>Г. Смоленск, ул. Мира, д. 4</t>
  </si>
  <si>
    <t>Г. Смоленск, ул. Мира, д. 6</t>
  </si>
  <si>
    <t>Г. Смоленск, ул. Мира, д. 9</t>
  </si>
  <si>
    <t>Г. Смоленск, ул. Нарвская, д. 19</t>
  </si>
  <si>
    <t>Г. Смоленск, ул. Нарвская, д. 21, корпус 2</t>
  </si>
  <si>
    <t>Г. Смоленск, ул. Нарвская, д. 3</t>
  </si>
  <si>
    <t>Г. Смоленск, ул. Нахимсона, д. 3</t>
  </si>
  <si>
    <t>Г. Смоленск, ул. Нахимсона, д. 4</t>
  </si>
  <si>
    <t>Г. Смоленск, ул. Нахимсона, д. 6</t>
  </si>
  <si>
    <t>Г. Смоленск, ул. Нахимсона, д. 9</t>
  </si>
  <si>
    <t>Г. Смоленск, ул. Николаева, д. 19</t>
  </si>
  <si>
    <t>Г. Смоленск, ул. Николаева, д. 20</t>
  </si>
  <si>
    <t>Г. Смоленск, ул. Николаева, д. 47г</t>
  </si>
  <si>
    <t>Г. Смоленск, ул. Николаева, д. 47б</t>
  </si>
  <si>
    <t>Г. Смоленск, ул. Ново-Мопровская, д. 60</t>
  </si>
  <si>
    <t>Г. Смоленск, ул. Октябрьской революции, д. 13а</t>
  </si>
  <si>
    <t>Г. Смоленск, ул. Октябрьской революции, д. 18</t>
  </si>
  <si>
    <t>Г. Смоленск, ул. Парижской Коммуны, д. 2</t>
  </si>
  <si>
    <t>Г. Смоленск, ул. Петра Алексеева, д. 6</t>
  </si>
  <si>
    <t>Г. Смоленск, ул. Петра Алексеева, д. 3</t>
  </si>
  <si>
    <t>Г. Смоленск, ул. Пржевальского, д. 4б</t>
  </si>
  <si>
    <t>Г. Смоленск, ул. Радищева, д. 10</t>
  </si>
  <si>
    <t>Г. Смоленск, ул. Радищева, д. 12а</t>
  </si>
  <si>
    <t>Г. Смоленск, ул. Радищева, д. 1а</t>
  </si>
  <si>
    <t>Г. Смоленск, ул. Свердлова, д. 1</t>
  </si>
  <si>
    <t>Г. Смоленск, ул. Седова, д. 17</t>
  </si>
  <si>
    <t>Г. Смоленск, ул. Седова, д. 20</t>
  </si>
  <si>
    <t>Г. Смоленск, ул. Седова, д. 31</t>
  </si>
  <si>
    <t>Г. Смоленск, ул. Соболева, д. 23</t>
  </si>
  <si>
    <t>Г. Смоленск, ул. Соболева, д. 8</t>
  </si>
  <si>
    <t>Г. Смоленск, ул. Средне-Лермонтовская, д. 29</t>
  </si>
  <si>
    <t>Г. Смоленск, ул. Строителей, д. 10/11</t>
  </si>
  <si>
    <t>Г. Смоленск, ул. Строителей, д. 12/14</t>
  </si>
  <si>
    <t>Г. Смоленск, ул. Твардовского, д. 27</t>
  </si>
  <si>
    <t>Г. Смоленск, ул. Тимирязева, д. 2</t>
  </si>
  <si>
    <t>Г. Смоленск, ул. Фрунзе, д. 49</t>
  </si>
  <si>
    <t>Г. Смоленск, ул. Фрунзе, д. 53</t>
  </si>
  <si>
    <t>Г. Смоленск, ул. Фрунзе, д. 66</t>
  </si>
  <si>
    <t>Г. Смоленск, ул. Центральная, д. 13а</t>
  </si>
  <si>
    <t>Г. Смоленск, ул. Центральная, д. 14</t>
  </si>
  <si>
    <t>Г. Смоленск, ул. Центральная, д. 16</t>
  </si>
  <si>
    <t>Г. Смоленск, ул. Центральная, д. 20/1</t>
  </si>
  <si>
    <t>Г. Смоленск, ул. Центральная, д. 22</t>
  </si>
  <si>
    <t>Г. Смоленск, ул. Центральная, д. 3</t>
  </si>
  <si>
    <t>Г. Смоленск, ул. Чапаева, д. 4</t>
  </si>
  <si>
    <t>Г. Смоленск, ул. Чаплина, д. 10/18</t>
  </si>
  <si>
    <t>Г. Смоленск, ул. Чаплина, д. 4</t>
  </si>
  <si>
    <t>Г. Смоленск, ул. Чернышевского, д. 1</t>
  </si>
  <si>
    <t>Г. Смоленск, ул. Чернышевского, д. 5</t>
  </si>
  <si>
    <t>Г. Смоленск, ул. Чернышевского, д. 6а</t>
  </si>
  <si>
    <t>Г. Смоленск, ул. Черняховского, д. 2</t>
  </si>
  <si>
    <t>Г. Смоленск, ул. Чернышевского, д. 8а</t>
  </si>
  <si>
    <t>Г. Смоленск, ул. Черняховского, д. 4</t>
  </si>
  <si>
    <t>Г. Смоленск, ул. Черняховского, д. 6</t>
  </si>
  <si>
    <t>Г. Смоленск, ул. Чкалова, д. 3</t>
  </si>
  <si>
    <t>Г. Смоленск, ул. Энгельса, д. 10</t>
  </si>
  <si>
    <t>Г. Смоленск, ул. Энгельса, д. 11</t>
  </si>
  <si>
    <t>Г. Смоленск, ул. Энгельса, д. 9</t>
  </si>
  <si>
    <t>Г. Смоленск, ул. Юрьева, д. 15</t>
  </si>
  <si>
    <t>Дер. Вязгино, ул. Дорожная, д. 4</t>
  </si>
  <si>
    <t>Дер. Вязгино, ул. Дорожная, д. 5</t>
  </si>
  <si>
    <t>Дер. Вязгино, ул. Дорожная, д. 8</t>
  </si>
  <si>
    <t>Дер. Новые Батеки, ул. Школьная, д.11</t>
  </si>
  <si>
    <t>Дер. Новые Батеки, ул. Школьная, д.13</t>
  </si>
  <si>
    <t>Дер. Новые Батеки, ул. Школьная, д.15</t>
  </si>
  <si>
    <t>Дер. Новые Батеки, ул. Школьная, д.18</t>
  </si>
  <si>
    <t>Дер. Ракитня-2, ул. Молодежная, д. 2</t>
  </si>
  <si>
    <t>Дер. Ракитня-2, ул. Молодежная, д. 4</t>
  </si>
  <si>
    <t>Дер. Старые Батеки, ул. Баринова, д. 1</t>
  </si>
  <si>
    <t>Дер. Старые Батеки, ул. Баринова, д. 2</t>
  </si>
  <si>
    <t>Дер. Старые Батеки, ул. Баринова, д. 3</t>
  </si>
  <si>
    <t>Дер. Дивасы, ул. Мичурина, д. 1</t>
  </si>
  <si>
    <t>Дер. Дивасы, ул. Мичурина, д. 4</t>
  </si>
  <si>
    <t>Дер. Дивасы, ул. Мичурина, д. 5</t>
  </si>
  <si>
    <t>Дер. ДРСУ-5, д. 1</t>
  </si>
  <si>
    <t>Дер. ДРСУ-5, д. 2</t>
  </si>
  <si>
    <t>Дер. ДРСУ-5, д. 3</t>
  </si>
  <si>
    <t>Дер. ДРСУ-5, д. 4</t>
  </si>
  <si>
    <t>Дер. ДРСУ-5, д. 5</t>
  </si>
  <si>
    <t>Дер. ДРСУ-5, д. 7</t>
  </si>
  <si>
    <t>Дер. ДРСУ-5, д. 8</t>
  </si>
  <si>
    <t>С. Каспля-1, ул. Советская, д. 19</t>
  </si>
  <si>
    <t>С. Катынь, ул. Витебское шоссе, д. 14</t>
  </si>
  <si>
    <t>С. Катынь, ул. Витебское шоссе, д. 8</t>
  </si>
  <si>
    <t>С. Катынь, ул. Витебское шоссе, д. 9</t>
  </si>
  <si>
    <t>Дер. Кощино, пер. Новоселов, д. 8</t>
  </si>
  <si>
    <t>Дер. Кощино, ул. Дружбы, д. 19</t>
  </si>
  <si>
    <t>Дер. Кощино, ул. Дружбы, д. 2</t>
  </si>
  <si>
    <t>Дер. Кощино, ул. Дружбы, д. 21</t>
  </si>
  <si>
    <t>Дер. Кощино, ул. Дружбы, д. 5</t>
  </si>
  <si>
    <t>Дер. Кощино, ул. Дружбы, д. 6</t>
  </si>
  <si>
    <t>Дер. Кощино, ул. Дружбы, д. 7</t>
  </si>
  <si>
    <t>Дер. Кощино, ул. Дружбы, д. 8</t>
  </si>
  <si>
    <t>Дер. Кощино, ул. Калинина, д. 11</t>
  </si>
  <si>
    <t>Дер. Кощино, ул. Калинина, д. 13</t>
  </si>
  <si>
    <t>Дер. Кощино, ул. Калинина, д. 17</t>
  </si>
  <si>
    <t>Дер. Кощино, ул. Калинина, д. 23</t>
  </si>
  <si>
    <t>Дер. Кощино, ул. Калинина, д. 3</t>
  </si>
  <si>
    <t>Дер. Кощино, ул. Калинина, д. 5</t>
  </si>
  <si>
    <t>Дер. Кощино, ул. Калинина, д. 9</t>
  </si>
  <si>
    <t>Дер. Жуково, ул. Мира, д. 24</t>
  </si>
  <si>
    <t>Дер. Жуково, ул. Мира, д. 25</t>
  </si>
  <si>
    <t>Дер. Жуково, ул. Мира, д. 25а</t>
  </si>
  <si>
    <t>Дер. Жуково, ул. Мира, д. 25б</t>
  </si>
  <si>
    <t>Дер. Жуково, ул. Мира, д. 55</t>
  </si>
  <si>
    <t>Дер. Иловка, д. 28</t>
  </si>
  <si>
    <t>Дер. Мощинки, ул. Садовая, д. 4</t>
  </si>
  <si>
    <t>Дер. Хохлово, ул. Мира, д. 8</t>
  </si>
  <si>
    <t>Г. Сычевка, ст. Сычевка, д. 16</t>
  </si>
  <si>
    <t>Г. Сычевка, ул. Большая Пролетарская, д. 44а</t>
  </si>
  <si>
    <t>Г. Сычевка, ул. Большая Пролетарская, д. 67</t>
  </si>
  <si>
    <t>Г. Сычевка, ул. Большая Советская, д. 22</t>
  </si>
  <si>
    <t>Г. Сычевка, ул. СПТУ-27, д. 3</t>
  </si>
  <si>
    <t>Г. Сычевка, ул. СПТУ-27, д. 4</t>
  </si>
  <si>
    <t>Дер. Юшино, ул. Центральная, д. 25</t>
  </si>
  <si>
    <t>Пос. Хиславичи, ул. Зверева, д. 3</t>
  </si>
  <si>
    <t>Пос. Хиславичи, ул. Зверева, д. 4</t>
  </si>
  <si>
    <t>Пос. Хиславичи, ул. Зверева, д. 6</t>
  </si>
  <si>
    <t>Пос. Хиславичи, ул. Зверева, д. 8</t>
  </si>
  <si>
    <t>Пос. Хиславичи, ул. Ленина, д. 45/2</t>
  </si>
  <si>
    <t>Пос. Хиславичи, ул. Молодежная, д. 3</t>
  </si>
  <si>
    <t>Пос. Хиславичи, ул. Молодежная, д. 4</t>
  </si>
  <si>
    <t>Пос. Хиславичи, ул. Молодежная, д. 4а</t>
  </si>
  <si>
    <t>Пос. Хиславичи, ул. Молодежная, д. 5</t>
  </si>
  <si>
    <t>Пос. Хиславичи, ул. Советская, д. 123</t>
  </si>
  <si>
    <t>Пос. Хиславичи, ул. Советская, д. 20</t>
  </si>
  <si>
    <t>Пос. Холм-Жирковский, ул. Октябрьская, д. 29</t>
  </si>
  <si>
    <t>Пос. Холм-Жирковский, ул. Пушкина, д. 24</t>
  </si>
  <si>
    <t>Пос. Холм-Жирковский, ул. Советская, д. 64</t>
  </si>
  <si>
    <t>Пос. Шумячи, ул. Базарная, д. 15</t>
  </si>
  <si>
    <t>Пос. Шумячи, ул. Базарная, д. 21</t>
  </si>
  <si>
    <t>Пос. Шумячи, ул. Высокая, д. 15</t>
  </si>
  <si>
    <t>Пос. Шумячи, ул. Высокая, д. 18</t>
  </si>
  <si>
    <t>Пос. Шумячи, ул. Высокая, д. 20</t>
  </si>
  <si>
    <t>Пос. Шумячи, ул. Высокая, д. 8</t>
  </si>
  <si>
    <t>Пос. Шумячи, ул. Заводская, д. 5</t>
  </si>
  <si>
    <t>Пос. Шумячи, ул. Садовая, д. 20</t>
  </si>
  <si>
    <t>Пос. Шумячи, ул. Сельхозтехника, д. 16</t>
  </si>
  <si>
    <t>Пос. Шумячи, ул. Сельхозтехника, д. 3</t>
  </si>
  <si>
    <t>Пос. Шумячи, ул. Сельхозтехника, д. 5</t>
  </si>
  <si>
    <t>Дер. Озерная, ул. Руссковская, д. 5</t>
  </si>
  <si>
    <t>С. Первомайский, пер. Советский, д. 12</t>
  </si>
  <si>
    <t>С. Первомайский, ул. Советская, д. 6</t>
  </si>
  <si>
    <t>Г. Ярцево, ул. 1-й Смоленский проезд, д. 5</t>
  </si>
  <si>
    <t>Г. Ярцево, ул. 1-й Смоленский проезд, д. 7</t>
  </si>
  <si>
    <t>Г. Ярцево, ул. 50 лет Октября, д. 4</t>
  </si>
  <si>
    <t>Г. Ярцево, ул. Братьев Шаршановых, д. 45</t>
  </si>
  <si>
    <t>Г. Ярцево, ул. Гагарина, д. 2</t>
  </si>
  <si>
    <t>Г. Ярцево, ул. Гагарина, д. 3</t>
  </si>
  <si>
    <t>Г. Ярцево, ул. Гагарина, д. 6</t>
  </si>
  <si>
    <t>Г. Ярцево, ул. Гагарина, д. 8</t>
  </si>
  <si>
    <t>Г. Ярцево, ул. Гагарина, д. 10/20</t>
  </si>
  <si>
    <t>Г. Ярцево, ул. Гагарина, д. 11</t>
  </si>
  <si>
    <t>Г. Ярцево, ул. Гагарина, д. 14</t>
  </si>
  <si>
    <t>Г. Ярцево, ул. Гагарина, д. 23</t>
  </si>
  <si>
    <t>Г. Ярцево, ул. Интернациональная, д. 3</t>
  </si>
  <si>
    <t>Г. Ярцево, ул. К. Маркса, д. 9</t>
  </si>
  <si>
    <t>Г. Ярцево, ул. Луначарского, д. 4</t>
  </si>
  <si>
    <t>Г. Ярцево, ул. Первомайская, д. 14/6</t>
  </si>
  <si>
    <t>Г. Ярцево, ул. Первомайская, д. 16</t>
  </si>
  <si>
    <t>Г. Ярцево, ул. Первомайская, д. 24</t>
  </si>
  <si>
    <t>Г. Ярцево, ул. Первомайская, д. 26</t>
  </si>
  <si>
    <t>Г. Ярцево, ул. Строителей, д. 10</t>
  </si>
  <si>
    <t>Г. Ярцево, ул. Чернышевского, д. 10</t>
  </si>
  <si>
    <t>Г. Ярцево, ул. Школьная, д. 2</t>
  </si>
  <si>
    <t>Г. Ярцево, просп. Металлургов, д. 39/19</t>
  </si>
  <si>
    <t>Г. Ярцево, ул. Школьная, д. 12</t>
  </si>
  <si>
    <t>Г. Ярцево, ул. Автозаводская, д. 40</t>
  </si>
  <si>
    <t>Г. Ярцево, ул. Луначарского, д. 2</t>
  </si>
  <si>
    <t>Дер. Капыревщина, ул. Магистральная, д. 21</t>
  </si>
  <si>
    <t>Дер. Капыревщина, ул. Славы, д. 4</t>
  </si>
  <si>
    <t>Дер. Капыревщина, ул. Славы, д. 6</t>
  </si>
  <si>
    <t>Дер. Капыревщина, ул. Мира, д. 12</t>
  </si>
  <si>
    <t>Дер. Михейково, ул. Луговая, д. 11</t>
  </si>
  <si>
    <t>Дер. Михейково, ул. Молодежная, д. 3</t>
  </si>
  <si>
    <t>Г. Смоленск, ул. Станционная, д. 1</t>
  </si>
  <si>
    <t>Г. Вязьма, ул. Московская д. 7</t>
  </si>
  <si>
    <t>Г. Вязьма, ул. Московская д. 9</t>
  </si>
  <si>
    <t>Итого по Вяземскому городскому поселению Вяземского района Смоленской области</t>
  </si>
  <si>
    <t>Итого по 2017 году</t>
  </si>
  <si>
    <t>Итого по 2018 году</t>
  </si>
  <si>
    <t>Итого по 2019 году</t>
  </si>
  <si>
    <t>Итого по Смоленской области на 2017-2019 годы</t>
  </si>
  <si>
    <t>Раздел 2. Перечень услуг и (или) работ по капитальному ремонту общего имущества в многоквартирных домах и их стоимость</t>
  </si>
  <si>
    <t xml:space="preserve">Г. Смоленск, ул. Маршала Жукова, д. 9 </t>
  </si>
  <si>
    <t>Итого по Суетовскому сельскому поселению Ярцевского района Смоленской области</t>
  </si>
  <si>
    <t>Итого по Андрейковскому сельскому поселению Вяземского района Смоленской области</t>
  </si>
  <si>
    <t>Итого по муниципальному образованию  «город Десногорск» Смоленской области</t>
  </si>
  <si>
    <t>Итого по муниципальному образованию «город Десногорск» Смоленской области</t>
  </si>
  <si>
    <t>Итого по Дорогобужскому городскому поселению Дорогобужского района Смоленской области</t>
  </si>
  <si>
    <t>Итого по Верхнеднепровскому городскому поселению Дорогобужского района Смоленской области</t>
  </si>
  <si>
    <t>Итого по Озерненскому городскому поселению Духовщинского района Смоленской области</t>
  </si>
  <si>
    <t>Итого по Ельнинскому городскому поселению Ельнинского района Смоленской области</t>
  </si>
  <si>
    <t>Итого по Даньковскому сельскому поселению Починковского района Смоленской области</t>
  </si>
  <si>
    <t>Итого по Лосненскому сельскому поселению Починковского района Смоленской области</t>
  </si>
  <si>
    <t>Итого по Рославльскому городскому поселению Рославльского района Смоленской области</t>
  </si>
  <si>
    <t xml:space="preserve">Итого по  Руднянскому городскому поселению Руднянского района Смоленской области </t>
  </si>
  <si>
    <t>Итого по Голынковскому городскому поселению Руднянского района Смоленской области</t>
  </si>
  <si>
    <t>Итого по Чистиковскому сельскому поселению  Руднянского района Смоленской области</t>
  </si>
  <si>
    <t>Итого по городу Смоленску</t>
  </si>
  <si>
    <t>Итого по  Гнездовскому сельскому поселению Смоленского района Смоленской области</t>
  </si>
  <si>
    <t>Итого по  Кощинскому сельскому поселению Смоленского района Смоленской области</t>
  </si>
  <si>
    <t>Итого по  Стабенскому сельскому поселению Смоленского района Смоленской области</t>
  </si>
  <si>
    <t>Итого по Сычевскому городскому поселению Сычевского района Смоленской области</t>
  </si>
  <si>
    <t>Итого по  Мальцевскому сельскому поселению Сычевского района Смоленской области</t>
  </si>
  <si>
    <t>Итого по Угранскому сельскому поселению Угранского района Смоленской области</t>
  </si>
  <si>
    <t>Итого по Хиславичскому городскому поселению Хиславичского района Смоленской области</t>
  </si>
  <si>
    <t>Итого по Ярцевскому городскому поселению Ярцевского района Смоленской области</t>
  </si>
  <si>
    <t xml:space="preserve">Итого по муниципальному образованию Велижское городское поселение </t>
  </si>
  <si>
    <t>Итого по  Вяземскому городскому поселению Вяземского района Смоленской области</t>
  </si>
  <si>
    <t xml:space="preserve">Итого по Гагаринскому городскому поселению Гагаринского района Смоленской области </t>
  </si>
  <si>
    <t xml:space="preserve">Итого по Ашковскому сельскому поселению Гагаринского района Смоленской области </t>
  </si>
  <si>
    <t>Итого по Гагаринскому сельскому поселению Гагаринского района Смоленской области</t>
  </si>
  <si>
    <t>Итого по Кармановскому сельскому поселению Гагаринского района Смоленской области</t>
  </si>
  <si>
    <t xml:space="preserve">Итого по Покровскому сельскому поселению Гагаринского района Смоленской области </t>
  </si>
  <si>
    <t xml:space="preserve">Итого по Самуйловскому сельскому поселению Гагаринского района Смоленской области </t>
  </si>
  <si>
    <t xml:space="preserve">Итого по Серго-Ивановскому сельскому поселению Гагаринского района Смоленской области </t>
  </si>
  <si>
    <t xml:space="preserve">Итого по Токаревскому сельскому поселению Гагаринского района Смоленской области </t>
  </si>
  <si>
    <t>Итого по Глинковскому сельскому поселению Глинковского района Смоленской области</t>
  </si>
  <si>
    <t>Итого по Демидовскому городскому поселению Демидовского района Смоленской области</t>
  </si>
  <si>
    <t>Итого по  Духовщинскому городскому поселению Духовщинского района Смоленской области</t>
  </si>
  <si>
    <t>Итого по Бересневскому сельскому поселению Духовщинского района Смоленской области</t>
  </si>
  <si>
    <t>Итого по Кардымовскому городскому поселению Кардымовского района Смоленской области</t>
  </si>
  <si>
    <t xml:space="preserve">Итого по Краснинскому городскому поселению Краснинского района Смоленской области </t>
  </si>
  <si>
    <t xml:space="preserve">Итого по Гусинскому сельскому поселению Краснинского района Смоленской области </t>
  </si>
  <si>
    <t>Итого по Богдановскому  сельскому поселению Рославльского района Смоленской области</t>
  </si>
  <si>
    <t xml:space="preserve">Итого по Ивановскому сельскому поселению Рославльского района Смоленской области </t>
  </si>
  <si>
    <t>Итого по Кирилловскому сельскому поселению Рославльского района Смоленской области</t>
  </si>
  <si>
    <t>Итого по Понизовскому сельскому поселению Руднянского района Смоленской области</t>
  </si>
  <si>
    <t>Итого по  Казимировскому сельскому поселению Руднянского района Смоленской области</t>
  </si>
  <si>
    <t>Итого по Шумячскому городскому  поселению</t>
  </si>
  <si>
    <t>Итого по Озерному сельскому поселению Шумячского района Смоленской области</t>
  </si>
  <si>
    <t>Итого по Первомайскому сельскому поселению Шумячского района Смоленской области</t>
  </si>
  <si>
    <t>Итого по муниципальному образованию  
«город Десногорск» Смоленской области</t>
  </si>
  <si>
    <t>Итого по Пречистенскому сельскому поселению Духовщинского района Смоленской области</t>
  </si>
  <si>
    <t>Итого по Ершичскому сельскому поселению Ершичского района Смоленской области</t>
  </si>
  <si>
    <t>Итого по Воргинскому сельскому поселению Ершичского района Смоленской области</t>
  </si>
  <si>
    <t>Итого по Монастырщинскому городскому поселению Монастырщинского района Смоленской области</t>
  </si>
  <si>
    <t xml:space="preserve">Итого по Барсуковскому сельскому поселению Монастырщинского района Смоленской области </t>
  </si>
  <si>
    <t xml:space="preserve">Итого по Татарскому сельскому поселению Монастырщинского района Смоленской области </t>
  </si>
  <si>
    <t>Итого по Новодугинскому сельскому поселению  Новодугинского района Смоленской области</t>
  </si>
  <si>
    <t>Итого по Высоковскому сельскому поселению Новодугинского района Смоленской области</t>
  </si>
  <si>
    <t>Итого по Тесовскому сельскому поселению Новодугинского района Смоленской области</t>
  </si>
  <si>
    <t>Итого по Мурыгинскому сельскому поселению Починковского района Смоленской области</t>
  </si>
  <si>
    <t>Итого по Прудковскому сельскому поселению Починковского района Смоленской области</t>
  </si>
  <si>
    <t>Итого по Шаталовскому сельскому поселению Починковского района Смоленской области</t>
  </si>
  <si>
    <t>Итого по Липовскому сельскому поселению Рославльского района Смоленской области</t>
  </si>
  <si>
    <t xml:space="preserve">Итого по  Остерскому сельскому поселению Рославльского района Смоленской области </t>
  </si>
  <si>
    <t>Итого по Перенскому сельскому поселению Рославльского района Смоленской области</t>
  </si>
  <si>
    <t>Итого по  Сафоновскому городскому поселению Сафоновского района Смоленской области</t>
  </si>
  <si>
    <t>Итого по  Вязгинскому сельскому поселению Смоленского района Смоленской области</t>
  </si>
  <si>
    <t xml:space="preserve">Итого по  Дивасовскому сельскому поселению Смоленского района Смоленской области </t>
  </si>
  <si>
    <t>Итого по  Касплянскому сельскому поселению Смоленского района Смоленской области</t>
  </si>
  <si>
    <t>Итого по  Катынскому сельскому поселению Смоленского района Смоленской области</t>
  </si>
  <si>
    <t>Итого по  Хохловскому сельскому поселению Смоленского района Смоленской области</t>
  </si>
  <si>
    <t>Итого по Капыревщинскому сельскому поселению Ярцевского района Смоленской области</t>
  </si>
  <si>
    <t>Итого по Михейковскому сельскому поселению Ярцевского района Смоленской области</t>
  </si>
  <si>
    <t xml:space="preserve">Г. Вязьма, ул. Ленина, д. 8 </t>
  </si>
  <si>
    <t xml:space="preserve">Г. Смоленск, ул. Маршала Жукова, д. 27 </t>
  </si>
  <si>
    <t xml:space="preserve">Г. Смоленск, ул. Неверовского, д. 1 </t>
  </si>
  <si>
    <t xml:space="preserve">Г. Смоленск, ул. Тенишевой, д. 21 </t>
  </si>
  <si>
    <t xml:space="preserve">Г. Смоленск, городок Коминтерна, д. 13 </t>
  </si>
  <si>
    <t xml:space="preserve">Г. Смоленск, городок Коминтерна, д. 14 </t>
  </si>
  <si>
    <t xml:space="preserve">Г. Смоленск, городок Коминтерна, д. 15 </t>
  </si>
  <si>
    <t xml:space="preserve">Г. Смоленск, ул. Ленина, д. 31/19 </t>
  </si>
  <si>
    <t xml:space="preserve">Г. Смоленск, ул. Маршала Жукова, д. 18 </t>
  </si>
  <si>
    <t xml:space="preserve">Г. Смоленск, ул. Нахимсона, д. 5 </t>
  </si>
  <si>
    <t xml:space="preserve">Г. Смоленск, ул. Ново-Ленинградская, д. 6 </t>
  </si>
  <si>
    <t xml:space="preserve">Г. Смоленск, ул. Реввоенсовета, д. 17 </t>
  </si>
  <si>
    <t xml:space="preserve">Г. Смоленск, ул. Исаковского, д. 18 </t>
  </si>
  <si>
    <t xml:space="preserve">Г. Смоленск, ул. Соболева, д. 30 </t>
  </si>
  <si>
    <t>Г. Смоленск, ул. Твардовского, д. 16</t>
  </si>
  <si>
    <t xml:space="preserve">Г. Смоленск, ул. Тенишевой, д. 6 </t>
  </si>
  <si>
    <t xml:space="preserve">Г. Смоленск, ул. Тимирязева, д. 1 </t>
  </si>
  <si>
    <t xml:space="preserve">Г. Ярцево, ул. Ленинская, д. 2 </t>
  </si>
  <si>
    <t xml:space="preserve">Г. Ярцево, ул. Чернышевского, д. 8 </t>
  </si>
  <si>
    <t>ремонт внутридомовых инженерных систем электро-, тепло-, газо-, водоснабжения, водоотведения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</si>
  <si>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</si>
  <si>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</si>
  <si>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</si>
  <si>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</si>
  <si>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</si>
  <si>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</si>
  <si>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</si>
  <si>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</si>
  <si>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</si>
  <si>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</si>
  <si>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</si>
  <si>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</si>
  <si>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</si>
  <si>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</si>
  <si>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</si>
  <si>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</si>
  <si>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</si>
  <si>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</si>
  <si>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</si>
  <si>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</si>
  <si>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</si>
  <si>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</si>
  <si>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</si>
  <si>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</si>
  <si>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</si>
  <si>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</si>
  <si>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</si>
  <si>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</si>
  <si>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</si>
  <si>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</si>
  <si>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</si>
  <si>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</si>
  <si>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</si>
  <si>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</si>
  <si>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</si>
  <si>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</si>
  <si>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</si>
  <si>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</si>
  <si>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</si>
  <si>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</si>
  <si>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</si>
  <si>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</si>
  <si>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</si>
  <si>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</si>
  <si>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</si>
  <si>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</si>
  <si>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</si>
  <si>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</si>
  <si>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</si>
  <si>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</si>
  <si>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</si>
  <si>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</si>
  <si>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</si>
  <si>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</si>
  <si>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</si>
  <si>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</si>
  <si>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</si>
  <si>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</si>
  <si>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</si>
  <si>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</si>
  <si>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</si>
  <si>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</si>
  <si>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</si>
  <si>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</si>
  <si>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</si>
  <si>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</si>
  <si>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</si>
  <si>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</si>
  <si>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</si>
  <si>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</si>
  <si>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</si>
  <si>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</si>
  <si>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</si>
  <si>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</si>
  <si>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</si>
  <si>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</si>
  <si>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</si>
  <si>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</si>
  <si>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</si>
  <si>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</si>
  <si>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</si>
  <si>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</si>
  <si>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</si>
  <si>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</si>
  <si>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</si>
  <si>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</si>
  <si>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</si>
  <si>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</si>
  <si>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</si>
  <si>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</si>
  <si>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</si>
  <si>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</si>
  <si>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</si>
  <si>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</si>
  <si>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</si>
  <si>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</si>
  <si>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</si>
  <si>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</si>
  <si>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</si>
  <si>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</si>
  <si>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</si>
  <si>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</si>
  <si>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</si>
  <si>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</si>
  <si>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</si>
  <si>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</si>
  <si>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</si>
  <si>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</si>
  <si>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</si>
  <si>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</si>
  <si>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</si>
  <si>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</si>
  <si>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</si>
  <si>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</si>
  <si>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</si>
  <si>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</si>
  <si>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</si>
  <si>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</si>
  <si>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</si>
  <si>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</si>
  <si>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</si>
  <si>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</si>
  <si>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</si>
  <si>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</si>
  <si>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</si>
  <si>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</si>
  <si>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</si>
  <si>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</si>
  <si>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</si>
  <si>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</si>
  <si>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</si>
  <si>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</si>
  <si>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</si>
  <si>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</si>
  <si>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</si>
  <si>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</si>
  <si>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</si>
  <si>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</si>
  <si>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</si>
  <si>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</si>
  <si>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</si>
  <si>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</si>
  <si>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</si>
  <si>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</si>
  <si>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</si>
  <si>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</si>
  <si>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</si>
  <si>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</si>
  <si>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</si>
  <si>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</si>
  <si>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</si>
  <si>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</si>
  <si>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</si>
  <si>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</si>
  <si>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</si>
  <si>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</si>
  <si>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</si>
  <si>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</si>
  <si>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</si>
  <si>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</si>
  <si>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</si>
  <si>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</si>
  <si>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</si>
  <si>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</si>
  <si>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</si>
  <si>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</si>
  <si>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</si>
  <si>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</si>
  <si>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</si>
  <si>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</si>
  <si>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</si>
  <si>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</si>
  <si>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</si>
  <si>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</si>
  <si>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</si>
  <si>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</si>
  <si>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</si>
  <si>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</si>
  <si>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</si>
  <si>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</si>
  <si>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</si>
  <si>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</si>
  <si>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</si>
  <si>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</si>
  <si>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</si>
  <si>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</si>
  <si>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</si>
  <si>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</si>
  <si>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</si>
  <si>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</si>
  <si>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</si>
  <si>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</si>
  <si>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</si>
  <si>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</si>
  <si>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</si>
  <si>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</si>
  <si>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</si>
  <si>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</si>
  <si>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</si>
  <si>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</si>
  <si>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</si>
  <si>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</si>
  <si>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</si>
  <si>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</si>
  <si>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</si>
  <si>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</si>
  <si>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</si>
  <si>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</si>
  <si>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</si>
  <si>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</si>
  <si>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</si>
  <si>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</si>
  <si>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</si>
  <si>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</si>
  <si>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</si>
  <si>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</si>
  <si>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</si>
  <si>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</si>
  <si>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</si>
  <si>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</si>
  <si>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</si>
  <si>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</si>
  <si>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</si>
  <si>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476.</t>
  </si>
  <si>
    <t>477.</t>
  </si>
  <si>
    <t>478.</t>
  </si>
  <si>
    <t>479.</t>
  </si>
  <si>
    <t>541.</t>
  </si>
  <si>
    <t>542.</t>
  </si>
  <si>
    <t>543.</t>
  </si>
  <si>
    <t>544.</t>
  </si>
  <si>
    <t>545.</t>
  </si>
  <si>
    <t>546.</t>
  </si>
  <si>
    <t>547.</t>
  </si>
  <si>
    <t>549.</t>
  </si>
  <si>
    <t>550.</t>
  </si>
  <si>
    <t>552.</t>
  </si>
  <si>
    <t>553.</t>
  </si>
  <si>
    <t>554.</t>
  </si>
  <si>
    <t>Итого по Холм-Жирковскому городскому поселению Холм-Жирковского района Смоленской области</t>
  </si>
  <si>
    <t xml:space="preserve">Г. Рославль, ул. Ленина, д. 5 </t>
  </si>
  <si>
    <t>Пос. Верхнеднепровский, ул. Комсомольская, д.31</t>
  </si>
  <si>
    <t>Пос. Голынки, ул. Ленина, д. 14</t>
  </si>
  <si>
    <t>С. Угра, мкр. ДОЗ, д. 6</t>
  </si>
  <si>
    <t>С. Угра, мкр. ДОЗ, д. 8</t>
  </si>
  <si>
    <t>С. Угра, мкр. ДОЗ, д. 7</t>
  </si>
  <si>
    <t>С. Угра, мкр. ДОЗ, д. 14</t>
  </si>
  <si>
    <t>С. Угра, ул. Десантная, д. 1</t>
  </si>
  <si>
    <t>С. Угра, ул. Ленина, д. 26</t>
  </si>
  <si>
    <t>С. Угра, ул. Ленина, д. 30</t>
  </si>
  <si>
    <t>С. Угра, ул. Советская, д. 6</t>
  </si>
  <si>
    <t>С. Угра, ул. Юбилейная, д. 9</t>
  </si>
  <si>
    <t>утепление  фасада</t>
  </si>
  <si>
    <t>переустройство невентилируемой крыши на вентилируемую крышу, устройство выходов на кровлю</t>
  </si>
  <si>
    <t>другие виды услуг (работ)</t>
  </si>
  <si>
    <t xml:space="preserve">Г. Смоленск, ул. Глинки, д. 2а </t>
  </si>
  <si>
    <t>Г. Десногорск, микрорайон 1, д. 3</t>
  </si>
  <si>
    <t>Г. Десногорск, микрорайон 1, д. 15</t>
  </si>
  <si>
    <t>Г. Десногорск, микрорайон 4, д. 16</t>
  </si>
  <si>
    <t>Г. Десногорск, микрорайон 4, д. 17</t>
  </si>
  <si>
    <t>Г. Рославль, ул. Свердлова, д. 13а</t>
  </si>
  <si>
    <t>Г. Рудня, пос. Молкомбината, д. 26</t>
  </si>
  <si>
    <t>Итого по Васьковскому сельскому поселению Починковского района Смоленской области</t>
  </si>
  <si>
    <t>Дер. Галеевка, д. 64</t>
  </si>
  <si>
    <t>г. Починок, ул. Советская, д. 65</t>
  </si>
  <si>
    <t>С. Тесово, ул. Заречная, д. 19</t>
  </si>
  <si>
    <t>Дер. Торбеево, ул. Победы, д. 22</t>
  </si>
  <si>
    <t>Пос. д/о Александрино, ул. Парковая, д. 1</t>
  </si>
  <si>
    <t>Дер. Петушки, ул. Центральная, д. 10</t>
  </si>
  <si>
    <t>Дер. Петушки, ул. Центральная, д. 8</t>
  </si>
  <si>
    <t>Г. Смоленск, ул. 8 Марта, д. 6</t>
  </si>
  <si>
    <t>555.</t>
  </si>
  <si>
    <t>556.</t>
  </si>
  <si>
    <t>557.</t>
  </si>
  <si>
    <t>559.</t>
  </si>
  <si>
    <t>Год проведения</t>
  </si>
  <si>
    <t>2018</t>
  </si>
  <si>
    <t>С. Андрейково, ул. Садовая, д. 1</t>
  </si>
  <si>
    <t>Г. Ельня, ул. Энгельса, д. 35</t>
  </si>
  <si>
    <t>Г. Вязьма, ул. Ленина, д. 6</t>
  </si>
  <si>
    <t>Г. Смоленск, ул. Радищева, д.19</t>
  </si>
  <si>
    <t>Г. Смоленск, ул. Бакунина, д. 11</t>
  </si>
  <si>
    <t>Г. Смоленск, ул. Карла Маркса, д. 12а</t>
  </si>
  <si>
    <t>Г. Смоленск, ул. Коммунистическая, д. 3</t>
  </si>
  <si>
    <t>Г. Смоленск, ул. Коммунистическая, д. 5</t>
  </si>
  <si>
    <t>Г. Смоленск, ул. Коммунистическая, д. 6</t>
  </si>
  <si>
    <t>Г. Смоленск, ул. Коненкова, д. 10</t>
  </si>
  <si>
    <t>72.</t>
  </si>
  <si>
    <t>Дер. Суетово, ул. Центральная, д. 1/1</t>
  </si>
  <si>
    <t>Г. Смоленск, ул. Колхозная, д. 48а</t>
  </si>
  <si>
    <t>Г. Гагарин, ул. Советская набережная, д. 2</t>
  </si>
  <si>
    <t>Г. Смоленск, Витебское шоссе, д. 38</t>
  </si>
  <si>
    <t>Г. Смоленск, Витебское шоссе, д. 38а</t>
  </si>
  <si>
    <t>Пос. Монастырщина, территория Сельхозтехника, 
д. 10</t>
  </si>
  <si>
    <t>Г. Смоленск, ул. Бакунина, д. 9</t>
  </si>
  <si>
    <t>Виды услуг и (или) работ по капитальному ремонту общего имущества в многоквартирном доме, установленные частью 1 статьи 166 Жилищного кодекса Российской Федерации</t>
  </si>
  <si>
    <t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</t>
  </si>
  <si>
    <t>ремонт или замена лифтового оборудования, признанного непригодным для эксплуатации, ремонт лифтовых шахт</t>
  </si>
  <si>
    <t>ремонт подвальных помещений, относящихся к общему имуществу в МКД</t>
  </si>
  <si>
    <t>2017 год</t>
  </si>
  <si>
    <t>2019 год</t>
  </si>
  <si>
    <t>2018 год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</si>
  <si>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</si>
  <si>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</si>
  <si>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</si>
  <si>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</si>
  <si>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</si>
  <si>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</si>
  <si>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</si>
  <si>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</si>
  <si>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</si>
  <si>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</si>
  <si>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</si>
  <si>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</si>
  <si>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</si>
  <si>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</si>
  <si>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</si>
  <si>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</si>
  <si>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</si>
  <si>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</si>
  <si>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</si>
  <si>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</si>
  <si>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</si>
  <si>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</si>
  <si>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</si>
  <si>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</si>
  <si>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</si>
  <si>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</si>
  <si>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</si>
  <si>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</si>
  <si>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</si>
  <si>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</si>
  <si>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</si>
  <si>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</si>
  <si>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</si>
  <si>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</si>
  <si>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</si>
  <si>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</si>
  <si>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</si>
  <si>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</si>
  <si>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</si>
  <si>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</si>
  <si>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</si>
  <si>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</si>
  <si>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</si>
  <si>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</si>
  <si>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</si>
  <si>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</si>
  <si>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</si>
  <si>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</si>
  <si>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</si>
  <si>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</si>
  <si>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</si>
  <si>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</si>
  <si>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</si>
  <si>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</si>
  <si>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</si>
  <si>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</si>
  <si>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</si>
  <si>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</si>
  <si>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</si>
  <si>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</si>
  <si>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</si>
  <si>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</si>
  <si>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</si>
  <si>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</si>
  <si>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</si>
  <si>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</si>
  <si>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</si>
  <si>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</si>
  <si>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</si>
  <si>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</si>
  <si>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</si>
  <si>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</si>
  <si>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</si>
  <si>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</si>
  <si>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</si>
  <si>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</si>
  <si>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</si>
  <si>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</si>
  <si>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</si>
  <si>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110.</t>
  </si>
  <si>
    <t>111.</t>
  </si>
  <si>
    <t>112.</t>
  </si>
  <si>
    <t>113.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</si>
  <si>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</si>
  <si>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</si>
  <si>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</si>
  <si>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</si>
  <si>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</si>
  <si>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</si>
  <si>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</si>
  <si>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</si>
  <si>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</si>
  <si>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</si>
  <si>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</si>
  <si>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</si>
  <si>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</si>
  <si>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</si>
  <si>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</si>
  <si>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</si>
  <si>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</si>
  <si>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</si>
  <si>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</si>
  <si>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</si>
  <si>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</si>
  <si>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</si>
  <si>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</si>
  <si>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</si>
  <si>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</si>
  <si>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</si>
  <si>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</si>
  <si>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</si>
  <si>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</si>
  <si>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</si>
  <si>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</si>
  <si>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</si>
  <si>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</si>
  <si>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</si>
  <si>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</si>
  <si>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</si>
  <si>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</si>
  <si>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</si>
  <si>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</si>
  <si>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</si>
  <si>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</si>
  <si>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</si>
  <si>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</si>
  <si>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</si>
  <si>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</si>
  <si>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</si>
  <si>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</si>
  <si>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</si>
  <si>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</si>
  <si>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</si>
  <si>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</si>
  <si>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</si>
  <si>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</si>
  <si>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</si>
  <si>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</si>
  <si>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</si>
  <si>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</si>
  <si>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</si>
  <si>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</si>
  <si>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</si>
  <si>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</si>
  <si>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</si>
  <si>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</si>
  <si>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</si>
  <si>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</si>
  <si>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</si>
  <si>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</si>
  <si>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</si>
  <si>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</si>
  <si>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</si>
  <si>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</si>
  <si>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</si>
  <si>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</si>
  <si>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</si>
  <si>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</si>
  <si>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</si>
  <si>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</si>
  <si>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</si>
  <si>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</si>
  <si>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</si>
  <si>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</si>
  <si>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</si>
  <si>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</si>
  <si>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</si>
  <si>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</si>
  <si>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</si>
  <si>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</si>
  <si>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</si>
  <si>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</si>
  <si>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</si>
  <si>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</si>
  <si>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</si>
  <si>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</si>
  <si>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</si>
  <si>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</si>
  <si>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</si>
  <si>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</si>
  <si>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</si>
  <si>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</si>
  <si>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</si>
  <si>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</si>
  <si>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</si>
  <si>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</si>
  <si>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</si>
  <si>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</si>
  <si>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</si>
  <si>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Дер. Вязгино, ул. Дорожная, д. 6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</si>
  <si>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</si>
  <si>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</si>
  <si>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</si>
  <si>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</si>
  <si>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</si>
  <si>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</si>
  <si>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</si>
  <si>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</si>
  <si>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</si>
  <si>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</si>
  <si>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</si>
  <si>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</si>
  <si>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437.</t>
  </si>
  <si>
    <t>438.</t>
  </si>
  <si>
    <t>445.</t>
  </si>
  <si>
    <t>446.</t>
  </si>
  <si>
    <t>440.</t>
  </si>
  <si>
    <t>441.</t>
  </si>
  <si>
    <t>442.</t>
  </si>
  <si>
    <t>443.</t>
  </si>
  <si>
    <t>444.</t>
  </si>
  <si>
    <t>461.</t>
  </si>
  <si>
    <t>462.</t>
  </si>
  <si>
    <t>463.</t>
  </si>
  <si>
    <t>464.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</si>
  <si>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</si>
  <si>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</si>
  <si>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</si>
  <si>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</si>
  <si>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</si>
  <si>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</si>
  <si>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</si>
  <si>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</si>
  <si>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</si>
  <si>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</si>
  <si>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</si>
  <si>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</si>
  <si>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</si>
  <si>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</si>
  <si>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</si>
  <si>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</si>
  <si>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</si>
  <si>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</si>
  <si>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</si>
  <si>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</si>
  <si>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</si>
  <si>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</si>
  <si>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</si>
  <si>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</si>
  <si>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</si>
  <si>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</si>
  <si>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</si>
  <si>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</si>
  <si>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</si>
  <si>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</si>
  <si>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</si>
  <si>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</si>
  <si>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</si>
  <si>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</si>
  <si>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</si>
  <si>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</si>
  <si>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</si>
  <si>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</si>
  <si>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</si>
  <si>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</si>
  <si>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</si>
  <si>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</si>
  <si>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</si>
  <si>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</si>
  <si>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</si>
  <si>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</si>
  <si>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</si>
  <si>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</si>
  <si>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</si>
  <si>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</si>
  <si>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534.</t>
  </si>
  <si>
    <t>535.</t>
  </si>
  <si>
    <t>536.</t>
  </si>
  <si>
    <t>537.</t>
  </si>
  <si>
    <t>538.</t>
  </si>
  <si>
    <t>539.</t>
  </si>
  <si>
    <t>540.</t>
  </si>
  <si>
    <t>560.</t>
  </si>
  <si>
    <t>562.</t>
  </si>
  <si>
    <t>563.</t>
  </si>
  <si>
    <t>564.</t>
  </si>
  <si>
    <t>руб.</t>
  </si>
  <si>
    <t>2.</t>
  </si>
  <si>
    <t>ремонт крыши</t>
  </si>
  <si>
    <t>ремонт фасада</t>
  </si>
  <si>
    <t>ед.</t>
  </si>
  <si>
    <t>кв.м.</t>
  </si>
  <si>
    <t>куб.м.</t>
  </si>
  <si>
    <t xml:space="preserve">руб. </t>
  </si>
  <si>
    <t>3.</t>
  </si>
  <si>
    <t>1.</t>
  </si>
  <si>
    <t>Г. Велиж, пер. Красноармейский, д. 1</t>
  </si>
  <si>
    <t>Г. Велиж, ул. Володарского, д. 167</t>
  </si>
  <si>
    <t>Г. Вязьма, микрорайон Березы, д. 1</t>
  </si>
  <si>
    <t>Г. Вязьма, микрорайон Березы, д. 10</t>
  </si>
  <si>
    <t>Г. Вязьма, микрорайон Березы, д. 2</t>
  </si>
  <si>
    <t>4.</t>
  </si>
  <si>
    <t>Г. Вязьма, микрорайон Березы, д. 3</t>
  </si>
  <si>
    <t>5.</t>
  </si>
  <si>
    <t>Г. Вязьма, микрорайон Березы, д. 6</t>
  </si>
  <si>
    <t>6.</t>
  </si>
  <si>
    <t>Г. Вязьма, микрорайон Березы, д. 8</t>
  </si>
  <si>
    <t>7.</t>
  </si>
  <si>
    <t>Г. Вязьма, пер. 1-й Северный, д. 7</t>
  </si>
  <si>
    <t>8.</t>
  </si>
  <si>
    <t>9.</t>
  </si>
  <si>
    <t>Г. Вязьма, ул. 25 Октября, д. 16</t>
  </si>
  <si>
    <t>10.</t>
  </si>
  <si>
    <t>Г. Вязьма, ул. 25 Октября, д. 20</t>
  </si>
  <si>
    <t>11.</t>
  </si>
  <si>
    <t>Г. Вязьма, ул. 25 Октября, д. 22</t>
  </si>
  <si>
    <t>12.</t>
  </si>
  <si>
    <t>Г. Вязьма, ул. Дмитрова гора, д. 2</t>
  </si>
  <si>
    <t>13.</t>
  </si>
  <si>
    <t>Г. Вязьма, ул. Кронштадтская, д. 23</t>
  </si>
  <si>
    <t>14.</t>
  </si>
  <si>
    <t>Г. Вязьма, ул. Ленина, д. 29</t>
  </si>
  <si>
    <t>15.</t>
  </si>
  <si>
    <t>Г. Вязьма, ул. Ленина, д. 42</t>
  </si>
  <si>
    <t>16.</t>
  </si>
  <si>
    <t>Г. Вязьма, ул. Ленина, д. 44</t>
  </si>
  <si>
    <t>17.</t>
  </si>
  <si>
    <t>Г. Вязьма, ул. Ленина, д. 53а</t>
  </si>
  <si>
    <t>18.</t>
  </si>
  <si>
    <t>Г. Вязьма, ул. Ленина, д. 67</t>
  </si>
  <si>
    <t>19.</t>
  </si>
  <si>
    <t>Г. Вязьма, ул. Ленина, д. 69б</t>
  </si>
  <si>
    <t>20.</t>
  </si>
  <si>
    <t>Г. Вязьма, ул. Маяковского, д. 21</t>
  </si>
  <si>
    <t>21.</t>
  </si>
  <si>
    <t>Г. Вязьма, ул. Парижской Коммуны, д. 1</t>
  </si>
  <si>
    <t>22.</t>
  </si>
  <si>
    <t>Г. Вязьма, ул. Парижской Коммуны, д. 2</t>
  </si>
  <si>
    <t>23.</t>
  </si>
  <si>
    <t>Г. Вязьма, ул. Парковая, д. 2</t>
  </si>
  <si>
    <t>24.</t>
  </si>
  <si>
    <t>Г. Вязьма, ул. Полины Осипенко, д. 17</t>
  </si>
  <si>
    <t>25.</t>
  </si>
  <si>
    <t>Г. Вязьма, ул. Полины Осипенко, д. 19</t>
  </si>
  <si>
    <t>26.</t>
  </si>
  <si>
    <t>Г. Вязьма, ул. Свердлова, д. 10</t>
  </si>
  <si>
    <t>27.</t>
  </si>
  <si>
    <t>Г. Вязьма, ул. Строителей, д. 10</t>
  </si>
  <si>
    <t>28.</t>
  </si>
  <si>
    <t>Г. Вязьма, ул. Строителей, д. 4</t>
  </si>
  <si>
    <t>Г. Вязьма, ул. Сычевское шоссе, д. 50</t>
  </si>
  <si>
    <t>Г. Вязьма, ул. Сычевское шоссе, д. 52</t>
  </si>
  <si>
    <t>Г. Вязьма, ул. Юбилейная, д. 1</t>
  </si>
  <si>
    <t>Г. Вязьма, ул. Юбилейная, д. 17</t>
  </si>
  <si>
    <t>Г. Вязьма, ул. Юбилейная, д. 2</t>
  </si>
  <si>
    <t>Г. Вязьма, ул. Юбилейная, д. 21</t>
  </si>
  <si>
    <t>Г. Вязьма, ул. Юбилейная, д. 23</t>
  </si>
  <si>
    <t>Г. Вязьма, ул. Юбилейная, д. 27</t>
  </si>
  <si>
    <t>Г. Вязьма, ул. Юбилейная, д. 29</t>
  </si>
  <si>
    <t>Г. Гагарин, пер. Мелиоративный, д. 8</t>
  </si>
  <si>
    <t>Г. Гагарин, ул. 26 Бакинских комиссаров, д. 7</t>
  </si>
  <si>
    <t>Г. Гагарин, ул. 50 лет ВЛКСМ, д. 2/1</t>
  </si>
  <si>
    <t>Г. Гагарин, ул. Бахтина, д. 3</t>
  </si>
  <si>
    <t>Г. Гагарин, ул. Бахтина, д. 7</t>
  </si>
  <si>
    <t>Г. Гагарин, ул. Бахтина, д. 7а</t>
  </si>
  <si>
    <t>Г. Гагарин, ул. Красноармейская, д. 74</t>
  </si>
  <si>
    <t>Г. Гагарин, ул. Красноармейская, д. 76</t>
  </si>
  <si>
    <t>Г. Гагарин, ул. Красноармейская, д. 93</t>
  </si>
  <si>
    <t>Г. Гагарин, ул. Ленина, д. 77</t>
  </si>
  <si>
    <t>Г. Гагарин, ул. Мелиоративная, д. 10</t>
  </si>
  <si>
    <t>Г. Гагарин, ул. Мелиоративная, д. 14</t>
  </si>
  <si>
    <t>Г. Гагарин, ул. Мелиоративная, д. 6</t>
  </si>
  <si>
    <t>Г. Гагарин, ул. Мелиоративная, д. 8</t>
  </si>
  <si>
    <t>Г. Гагарин, ул. Мира, д. 12</t>
  </si>
  <si>
    <t>Г. Гагарин, ул. Петра Алексеева, д. 10</t>
  </si>
  <si>
    <t>Г. Гагарин, ул. Пролетарская, д. 9</t>
  </si>
  <si>
    <t>Г. Гагарин, ул. Пушная, д. 16</t>
  </si>
  <si>
    <t>Г. Гагарин, ул. Строителей, д. 44</t>
  </si>
  <si>
    <t>Г. Гагарин, ул. Строителей, д. 46</t>
  </si>
  <si>
    <t>Г. Гагарин, ул. Строителей, д. 82</t>
  </si>
  <si>
    <t>Г. Гагарин, ул. Строителей, д. 84</t>
  </si>
  <si>
    <t>Г. Гагарин, ул. Строителей, д. 86</t>
  </si>
  <si>
    <t>Дер. Поличня, ул. Новая, д. 16</t>
  </si>
  <si>
    <t>Дер. Поличня, ул. Новая, д. 16б</t>
  </si>
  <si>
    <t>Дер. Клушино, ул. Молодежная, д. 10</t>
  </si>
  <si>
    <t>Дер. Клушино, ул. Молодежная, д. 8</t>
  </si>
  <si>
    <t>С. Карманово, ул. Августовская, д. 25</t>
  </si>
  <si>
    <t>С. Карманово, ул. Пролетарская, д. 9</t>
  </si>
  <si>
    <t>Дер. Покров, ул. Центральная, д. 3</t>
  </si>
  <si>
    <t>С. Серго-Ивановское, ул. Заводская, д. 10</t>
  </si>
  <si>
    <t>С. Серго-Ивановское, ул. Заводская, д. 11</t>
  </si>
  <si>
    <t>С. Серго-Ивановское, ул. Заводская, д. 15</t>
  </si>
  <si>
    <t>С. Токарево, ул. Центральная, д. 10</t>
  </si>
  <si>
    <t>С. Токарево, ул. Центральная, д. 11</t>
  </si>
  <si>
    <t>С. Токарево, ул. Центральная, д. 12</t>
  </si>
  <si>
    <t>С. Глинка, ул. Ленина, д. 5</t>
  </si>
  <si>
    <t>Г. Демидов, ул. Гуреевская, д. 166</t>
  </si>
  <si>
    <t>Г. Демидов, ул. Фрадкова, д. 21</t>
  </si>
  <si>
    <t>Г. Демидов, ул. Хренова, д. 14</t>
  </si>
  <si>
    <t>Г. Десногорск, микрорайон 2, д. 1</t>
  </si>
  <si>
    <t>Г. Десногорск, микрорайон 2, д. 11</t>
  </si>
  <si>
    <t>Г. Десногорск, микрорайон 2, д. 19</t>
  </si>
  <si>
    <t>Г. Десногорск, микрорайон 2, д. 20</t>
  </si>
  <si>
    <t>Г. Десногорск, микрорайон 2, д. 4</t>
  </si>
  <si>
    <t>Г. Дорогобуж, ул. Мира, д. 2</t>
  </si>
  <si>
    <t>Г. Дорогобуж, ул. Путенкова, д. 11</t>
  </si>
  <si>
    <t>Г. Дорогобуж, ул. Чистякова, д. 2</t>
  </si>
  <si>
    <t>Г. Дорогобуж, ул. Чистякова, д. 4</t>
  </si>
  <si>
    <t>Г. Духовщина, ул. Горького, д. 14</t>
  </si>
  <si>
    <t>Г. Духовщина, ул. Горького, д. 7а</t>
  </si>
  <si>
    <t>Г. Духовщина, ул. Горького, д. 8</t>
  </si>
  <si>
    <t>Г. Вязьма, ул. 25 Октября, д. 7</t>
  </si>
  <si>
    <t>Г. Вязьма, ул. Юбилейная, д. 5</t>
  </si>
  <si>
    <t>Г. Вязьма, ул. Строителей, д. 10а</t>
  </si>
  <si>
    <t>Г. Велиж, ул. Еременко, д. 18</t>
  </si>
  <si>
    <t>Г. Велиж, ул. Кропоткина, д. 31</t>
  </si>
  <si>
    <t>Пос. Озерный, ул. Кольцевая, д. 16а</t>
  </si>
  <si>
    <t>Пос. Холм-Жирковский, ул. Ленина, д. 1а</t>
  </si>
  <si>
    <t>565.</t>
  </si>
  <si>
    <t>566.</t>
  </si>
  <si>
    <t>567.</t>
  </si>
  <si>
    <t>568.</t>
  </si>
  <si>
    <t>569.</t>
  </si>
  <si>
    <t>570.</t>
  </si>
  <si>
    <t>Виды услуг и (или) работ по капитальному ремонту общего имущества в многоквартирном доме, установленные статьей 6 областного закона 
от 31 октября 2013 года № 114-з «О регулировании отдельных вопросов в сфере обеспечения своевременного проведения капитального ремонта общего имущества в многоквартирных домах, расположенных на территории Смоленской области»</t>
  </si>
  <si>
    <t>Г. Рудня, пос. Молкомбината, д. 37</t>
  </si>
  <si>
    <t>571.</t>
  </si>
  <si>
    <t>572.</t>
  </si>
  <si>
    <t>Г. Смоленск, ул. Нарвская, д. 21, корпус 1</t>
  </si>
  <si>
    <t>Г. Вязьма, ул. Полевая, д. 1а</t>
  </si>
  <si>
    <t>С. Андрейково, ул. Ленина, д. 6</t>
  </si>
  <si>
    <t>Г. Гагарин, ул. Мира, д. 6</t>
  </si>
  <si>
    <t>Пос. Проживальское, ул. Курортная, д. 5</t>
  </si>
  <si>
    <t>Итого по Пржевальскому городскому поселению Демидовского района Смоленской области</t>
  </si>
  <si>
    <t>Г. Дорогобуж, ул. Мира, д. 38</t>
  </si>
  <si>
    <t>Г. Духовщина, ул. Бугаева, д. 70/48</t>
  </si>
  <si>
    <t>Г. Смоленск, пр. Трамвайный, д. 2</t>
  </si>
  <si>
    <t>Итого по Печерскому сельскому поселению Смоленского района Смоленской области</t>
  </si>
  <si>
    <t>Г. Смоленск, ул. Дзержинского, д. 2</t>
  </si>
  <si>
    <t>Г. Рославль, ул. Пушкина, д. 87, корп. 1</t>
  </si>
  <si>
    <t>Г. Рославль, ул. Пушкина, д. 87, корп. 2</t>
  </si>
  <si>
    <t>Г. Рудня, ул. Западная, д. 37</t>
  </si>
  <si>
    <t>Г. Рудня, ул. 14 лет Октября, д. 35</t>
  </si>
  <si>
    <t>Г. Смоленск, ул. Автозаводская, д. 56</t>
  </si>
  <si>
    <t>Пос. Холм-Жирковский, ул. Советская, д. 61</t>
  </si>
  <si>
    <t>Г. Ярцево, ул. Первомайская, д. 23</t>
  </si>
  <si>
    <t>Г. Ярцево, ул. Заозерная, д. 8а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</si>
  <si>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</si>
  <si>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</si>
  <si>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</si>
  <si>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</si>
  <si>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</si>
  <si>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</si>
  <si>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</si>
  <si>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</si>
  <si>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</si>
  <si>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</si>
  <si>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</si>
  <si>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</si>
  <si>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</si>
  <si>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</si>
  <si>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</si>
  <si>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</si>
  <si>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</si>
  <si>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</si>
  <si>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</si>
  <si>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</si>
  <si>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Г. Вязьма, ул. 25 Октября, д. 10а</t>
  </si>
  <si>
    <t>Стоимость капитального ремонта, 
всего</t>
  </si>
  <si>
    <t>ремонт фундамента
МКД</t>
  </si>
  <si>
    <t>С. Богданово, ул. Им. Колхоза Быстрые волны, д. 3</t>
  </si>
  <si>
    <t>С. Богданово, ул. Им. Колхоза Быстрые волны, д. 6</t>
  </si>
  <si>
    <t>С. Печерск, ул. Смоленская, д. 15</t>
  </si>
  <si>
    <t xml:space="preserve">Пос. Турковского Торфопредприятия, д. 2 </t>
  </si>
  <si>
    <t>Дер. Кирпичный Завод, д. 1</t>
  </si>
  <si>
    <t>Дер. Кирпичный Завод, д. 2</t>
  </si>
  <si>
    <t>Дер. Кирпичный Завод, д. 3</t>
  </si>
  <si>
    <t>593.</t>
  </si>
  <si>
    <t>548.</t>
  </si>
  <si>
    <t>551.</t>
  </si>
  <si>
    <t>594.</t>
  </si>
  <si>
    <t>595.</t>
  </si>
  <si>
    <t>596.</t>
  </si>
  <si>
    <t>597.</t>
  </si>
  <si>
    <t>439.</t>
  </si>
  <si>
    <t>491.</t>
  </si>
  <si>
    <t>531.</t>
  </si>
  <si>
    <t>532.</t>
  </si>
  <si>
    <t>533.</t>
  </si>
  <si>
    <t>558.</t>
  </si>
  <si>
    <t>561.</t>
  </si>
  <si>
    <t>Г. Смоленск, пер. 4-й Краснофлотский., д. 8</t>
  </si>
  <si>
    <t>Г. Вязьма, ул. 2-я Новоторжская, д. 20</t>
  </si>
  <si>
    <t>Г. Вязьма, ул. Строителей, д. 16</t>
  </si>
  <si>
    <t>Г. Смоленск, ул. Маршала Еременко, д. 70</t>
  </si>
  <si>
    <t>Г. Смоленск, ул. Маршала Соколовского, д. 4</t>
  </si>
  <si>
    <t>Пос. Шумячи, ул. Сельхозтехника, д. 18</t>
  </si>
  <si>
    <t>Г. Рудня, ул. Киреева, д. 21</t>
  </si>
  <si>
    <t>Г. Ельня, ул. Пролетарская, д. 72</t>
  </si>
  <si>
    <t>Г. Рославль, микрорайон 17, д. 13</t>
  </si>
  <si>
    <t>Г. Рославль, микрорайон 17, д. 9</t>
  </si>
  <si>
    <t>114.</t>
  </si>
  <si>
    <t>475.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</si>
  <si>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</si>
  <si>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</si>
  <si>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</si>
  <si>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</si>
  <si>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</si>
  <si>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</si>
  <si>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</si>
  <si>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</si>
  <si>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</si>
  <si>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</si>
  <si>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</si>
  <si>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</si>
  <si>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</si>
  <si>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</si>
  <si>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</si>
  <si>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</si>
  <si>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</si>
  <si>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</si>
  <si>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</si>
  <si>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</si>
  <si>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109.</t>
  </si>
  <si>
    <t>150.</t>
  </si>
  <si>
    <t>343.</t>
  </si>
  <si>
    <t>447.</t>
  </si>
  <si>
    <t>448.</t>
  </si>
  <si>
    <t>449.</t>
  </si>
  <si>
    <t xml:space="preserve">Итого по Днепровскому сельскому поселению Новодугинского района Смоленской области </t>
  </si>
  <si>
    <t>Г. Смоленск, ул. 25 Сентября, д. 46</t>
  </si>
  <si>
    <t>Г. Смоленск, ул. Большая Советская, д. 22</t>
  </si>
  <si>
    <t>Г. Смоленск, ул. Большая Советская, д. 16/17</t>
  </si>
  <si>
    <t>Г. Смоленск, ул. Большая Советская, д. 8</t>
  </si>
  <si>
    <t>Г. Смоленск, ул. Урицкого, д. 11</t>
  </si>
  <si>
    <t>Итого по Починковскому городскому поселению Починковского района Смоленской области</t>
  </si>
  <si>
    <t>Адрес многоквартирного дома 
(далее также - МКД)</t>
  </si>
  <si>
    <t>№  п/п</t>
  </si>
  <si>
    <t xml:space="preserve">Итого по Шумячскому городскому поселению 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</si>
</sst>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##\ ###\ ###\ ##0.00"/>
    <numFmt numFmtId="193" formatCode="0.0"/>
    <numFmt numFmtId="194" formatCode="0.00000"/>
    <numFmt numFmtId="195" formatCode="0.0000"/>
    <numFmt numFmtId="196" formatCode="0.000"/>
    <numFmt numFmtId="197" formatCode="[$-FC19]d\ mmmm\ yyyy\ &quot;г.&quot;"/>
    <numFmt numFmtId="198" formatCode="[$-419]mmmm\ yyyy;@"/>
    <numFmt numFmtId="199" formatCode="d/m;@"/>
    <numFmt numFmtId="200" formatCode="000000"/>
    <numFmt numFmtId="201" formatCode="#,##0.00&quot;р.&quot;"/>
    <numFmt numFmtId="202" formatCode="###\ ###\ ###\ ##0"/>
    <numFmt numFmtId="203" formatCode="#,##0.00_р_."/>
    <numFmt numFmtId="204" formatCode="#,##0;[Red]#,##0"/>
    <numFmt numFmtId="205" formatCode="#,##0.00;[Red]#,##0.00"/>
    <numFmt numFmtId="206" formatCode="_-* #,##0.000_р_._-;\-* #,##0.000_р_._-;_-* &quot;-&quot;??_р_._-;_-@_-"/>
    <numFmt numFmtId="207" formatCode="#,##0.000_р_."/>
    <numFmt numFmtId="208" formatCode="#,##0.0000_р_."/>
    <numFmt numFmtId="209" formatCode="#,##0.00000_р_."/>
    <numFmt numFmtId="210" formatCode="_-* #,##0.0_р_._-;\-* #,##0.0_р_._-;_-* &quot;-&quot;??_р_._-;_-@_-"/>
    <numFmt numFmtId="211" formatCode="_-* #,##0_р_._-;\-* #,##0_р_._-;_-* &quot;-&quot;??_р_._-;_-@_-"/>
    <numFmt numFmtId="212" formatCode="#,##0.00_ ;\-#,##0.00\ "/>
    <numFmt numFmtId="213" formatCode="0.00;[Red]0.00"/>
    <numFmt numFmtId="214" formatCode="###.##"/>
    <numFmt numFmtId="215" formatCode="###.##\ ##0"/>
    <numFmt numFmtId="216" formatCode="#,##0.00&quot;₽&quot;"/>
    <numFmt numFmtId="217" formatCode="###.0\ ###\ ###\ ##0"/>
    <numFmt numFmtId="218" formatCode="#,##0.000"/>
    <numFmt numFmtId="219" formatCode="#,##0.0"/>
    <numFmt numFmtId="220" formatCode="#,##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4" fontId="3" fillId="0" borderId="10" xfId="61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left" vertical="center"/>
    </xf>
    <xf numFmtId="4" fontId="3" fillId="0" borderId="10" xfId="6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/>
    </xf>
    <xf numFmtId="0" fontId="3" fillId="0" borderId="10" xfId="61" applyFont="1" applyFill="1" applyBorder="1" applyAlignment="1">
      <alignment horizontal="left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19" fontId="4" fillId="0" borderId="10" xfId="0" applyNumberFormat="1" applyFont="1" applyFill="1" applyBorder="1" applyAlignment="1">
      <alignment horizontal="center" vertical="center"/>
    </xf>
    <xf numFmtId="219" fontId="4" fillId="0" borderId="10" xfId="0" applyNumberFormat="1" applyFont="1" applyFill="1" applyBorder="1" applyAlignment="1">
      <alignment horizontal="center" vertical="center" wrapText="1"/>
    </xf>
    <xf numFmtId="219" fontId="3" fillId="0" borderId="10" xfId="0" applyNumberFormat="1" applyFont="1" applyFill="1" applyBorder="1" applyAlignment="1">
      <alignment horizontal="center" vertical="center" wrapText="1"/>
    </xf>
    <xf numFmtId="21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G734"/>
  <sheetViews>
    <sheetView tabSelected="1" view="pageBreakPreview" zoomScale="70" zoomScaleSheetLayoutView="70" workbookViewId="0" topLeftCell="A1">
      <pane ySplit="5" topLeftCell="A6" activePane="bottomLeft" state="frozen"/>
      <selection pane="topLeft" activeCell="A1" sqref="A1"/>
      <selection pane="bottomLeft" activeCell="H697" sqref="H697"/>
    </sheetView>
  </sheetViews>
  <sheetFormatPr defaultColWidth="9.140625" defaultRowHeight="15"/>
  <cols>
    <col min="1" max="1" width="6.421875" style="10" customWidth="1"/>
    <col min="2" max="2" width="53.00390625" style="47" customWidth="1"/>
    <col min="3" max="3" width="1.421875" style="10" hidden="1" customWidth="1"/>
    <col min="4" max="4" width="18.57421875" style="3" customWidth="1"/>
    <col min="5" max="5" width="17.00390625" style="3" customWidth="1"/>
    <col min="6" max="6" width="6.8515625" style="4" customWidth="1"/>
    <col min="7" max="7" width="16.421875" style="3" customWidth="1"/>
    <col min="8" max="8" width="12.140625" style="3" customWidth="1"/>
    <col min="9" max="9" width="19.00390625" style="3" customWidth="1"/>
    <col min="10" max="10" width="10.57421875" style="3" customWidth="1"/>
    <col min="11" max="11" width="16.421875" style="3" customWidth="1"/>
    <col min="12" max="12" width="12.7109375" style="3" customWidth="1"/>
    <col min="13" max="13" width="16.57421875" style="3" customWidth="1"/>
    <col min="14" max="14" width="7.8515625" style="3" customWidth="1"/>
    <col min="15" max="15" width="14.28125" style="3" customWidth="1"/>
    <col min="16" max="16" width="18.140625" style="3" customWidth="1"/>
    <col min="17" max="17" width="17.7109375" style="3" customWidth="1"/>
    <col min="18" max="18" width="18.421875" style="5" customWidth="1"/>
    <col min="19" max="19" width="15.7109375" style="3" customWidth="1"/>
    <col min="20" max="16384" width="9.140625" style="7" customWidth="1"/>
  </cols>
  <sheetData>
    <row r="1" spans="1:19" s="6" customFormat="1" ht="19.5" customHeight="1">
      <c r="A1" s="64" t="s">
        <v>393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6" customFormat="1" ht="19.5" customHeight="1">
      <c r="A2" s="20"/>
      <c r="B2" s="20"/>
      <c r="C2" s="20"/>
      <c r="D2" s="20"/>
      <c r="E2" s="20"/>
      <c r="F2" s="20"/>
      <c r="G2" s="20"/>
      <c r="H2" s="20"/>
      <c r="I2" s="20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s="23" customFormat="1" ht="99" customHeight="1">
      <c r="A3" s="65" t="s">
        <v>1316</v>
      </c>
      <c r="B3" s="65" t="s">
        <v>1315</v>
      </c>
      <c r="C3" s="68" t="s">
        <v>762</v>
      </c>
      <c r="D3" s="60" t="s">
        <v>1247</v>
      </c>
      <c r="E3" s="69" t="s">
        <v>782</v>
      </c>
      <c r="F3" s="70"/>
      <c r="G3" s="70"/>
      <c r="H3" s="70"/>
      <c r="I3" s="70"/>
      <c r="J3" s="70"/>
      <c r="K3" s="70"/>
      <c r="L3" s="70"/>
      <c r="M3" s="70"/>
      <c r="N3" s="70"/>
      <c r="O3" s="71"/>
      <c r="P3" s="72" t="s">
        <v>1203</v>
      </c>
      <c r="Q3" s="72"/>
      <c r="R3" s="72"/>
      <c r="S3" s="72"/>
    </row>
    <row r="4" spans="1:19" ht="217.5" customHeight="1">
      <c r="A4" s="66"/>
      <c r="B4" s="66"/>
      <c r="C4" s="68"/>
      <c r="D4" s="60"/>
      <c r="E4" s="22" t="s">
        <v>486</v>
      </c>
      <c r="F4" s="60" t="s">
        <v>784</v>
      </c>
      <c r="G4" s="60"/>
      <c r="H4" s="60" t="s">
        <v>1067</v>
      </c>
      <c r="I4" s="60"/>
      <c r="J4" s="60" t="s">
        <v>785</v>
      </c>
      <c r="K4" s="60"/>
      <c r="L4" s="60" t="s">
        <v>1068</v>
      </c>
      <c r="M4" s="60"/>
      <c r="N4" s="60" t="s">
        <v>1248</v>
      </c>
      <c r="O4" s="60"/>
      <c r="P4" s="22" t="s">
        <v>739</v>
      </c>
      <c r="Q4" s="22" t="s">
        <v>740</v>
      </c>
      <c r="R4" s="48" t="s">
        <v>783</v>
      </c>
      <c r="S4" s="22" t="s">
        <v>741</v>
      </c>
    </row>
    <row r="5" spans="1:19" ht="18" customHeight="1">
      <c r="A5" s="67"/>
      <c r="B5" s="67"/>
      <c r="D5" s="9" t="s">
        <v>1065</v>
      </c>
      <c r="E5" s="9" t="s">
        <v>1065</v>
      </c>
      <c r="F5" s="24" t="s">
        <v>1069</v>
      </c>
      <c r="G5" s="9" t="s">
        <v>1065</v>
      </c>
      <c r="H5" s="9" t="s">
        <v>1070</v>
      </c>
      <c r="I5" s="9" t="s">
        <v>1065</v>
      </c>
      <c r="J5" s="9" t="s">
        <v>1070</v>
      </c>
      <c r="K5" s="9" t="s">
        <v>1065</v>
      </c>
      <c r="L5" s="9" t="s">
        <v>1070</v>
      </c>
      <c r="M5" s="9" t="s">
        <v>1065</v>
      </c>
      <c r="N5" s="9" t="s">
        <v>1071</v>
      </c>
      <c r="O5" s="9" t="s">
        <v>1065</v>
      </c>
      <c r="P5" s="9" t="s">
        <v>1065</v>
      </c>
      <c r="Q5" s="9" t="s">
        <v>1072</v>
      </c>
      <c r="R5" s="9" t="s">
        <v>1065</v>
      </c>
      <c r="S5" s="9" t="s">
        <v>1065</v>
      </c>
    </row>
    <row r="6" spans="1:19" s="27" customFormat="1" ht="15" customHeight="1">
      <c r="A6" s="25">
        <v>1</v>
      </c>
      <c r="B6" s="25">
        <v>2</v>
      </c>
      <c r="C6" s="25">
        <v>3</v>
      </c>
      <c r="D6" s="26">
        <v>3</v>
      </c>
      <c r="E6" s="26">
        <v>4</v>
      </c>
      <c r="F6" s="26">
        <v>5</v>
      </c>
      <c r="G6" s="26">
        <v>6</v>
      </c>
      <c r="H6" s="26">
        <v>7</v>
      </c>
      <c r="I6" s="26">
        <v>8</v>
      </c>
      <c r="J6" s="26">
        <v>9</v>
      </c>
      <c r="K6" s="26">
        <v>10</v>
      </c>
      <c r="L6" s="26">
        <v>11</v>
      </c>
      <c r="M6" s="26">
        <v>12</v>
      </c>
      <c r="N6" s="26">
        <v>13</v>
      </c>
      <c r="O6" s="26">
        <v>14</v>
      </c>
      <c r="P6" s="26">
        <v>15</v>
      </c>
      <c r="Q6" s="26">
        <v>16</v>
      </c>
      <c r="R6" s="26">
        <v>17</v>
      </c>
      <c r="S6" s="26">
        <v>18</v>
      </c>
    </row>
    <row r="7" spans="1:19" ht="19.5" customHeight="1">
      <c r="A7" s="61" t="s">
        <v>392</v>
      </c>
      <c r="B7" s="61"/>
      <c r="C7" s="28"/>
      <c r="D7" s="2">
        <f aca="true" t="shared" si="0" ref="D7:S7">D9+D241+D519</f>
        <v>2219223765.5199995</v>
      </c>
      <c r="E7" s="2">
        <f t="shared" si="0"/>
        <v>262758822.55</v>
      </c>
      <c r="F7" s="18">
        <f t="shared" si="0"/>
        <v>49</v>
      </c>
      <c r="G7" s="2">
        <f t="shared" si="0"/>
        <v>127800000</v>
      </c>
      <c r="H7" s="2">
        <f t="shared" si="0"/>
        <v>359624.0800000001</v>
      </c>
      <c r="I7" s="2">
        <f t="shared" si="0"/>
        <v>1159157730.75</v>
      </c>
      <c r="J7" s="2">
        <f t="shared" si="0"/>
        <v>4208.8</v>
      </c>
      <c r="K7" s="2">
        <f t="shared" si="0"/>
        <v>7165864</v>
      </c>
      <c r="L7" s="2">
        <f t="shared" si="0"/>
        <v>131732.66000000003</v>
      </c>
      <c r="M7" s="2">
        <f t="shared" si="0"/>
        <v>298053239.39</v>
      </c>
      <c r="N7" s="2">
        <f t="shared" si="0"/>
        <v>773.5</v>
      </c>
      <c r="O7" s="2">
        <f t="shared" si="0"/>
        <v>676350.5</v>
      </c>
      <c r="P7" s="2">
        <f t="shared" si="0"/>
        <v>108244161.92</v>
      </c>
      <c r="Q7" s="2">
        <f t="shared" si="0"/>
        <v>0</v>
      </c>
      <c r="R7" s="2">
        <f t="shared" si="0"/>
        <v>145334828.15</v>
      </c>
      <c r="S7" s="2">
        <f t="shared" si="0"/>
        <v>60310279.21</v>
      </c>
    </row>
    <row r="8" spans="1:19" s="29" customFormat="1" ht="19.5" customHeight="1">
      <c r="A8" s="62" t="s">
        <v>786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</row>
    <row r="9" spans="1:19" ht="19.5" customHeight="1">
      <c r="A9" s="63" t="s">
        <v>389</v>
      </c>
      <c r="B9" s="63"/>
      <c r="C9" s="28"/>
      <c r="D9" s="2">
        <f aca="true" t="shared" si="1" ref="D9:S9">D10+D13+D52+D54+D61+D66+D68+D74+D82+D85+D88+D109+D115+D117+D119+D185+D191+D207+D213+D220+D222+D228+D232+D80+D230+D238</f>
        <v>817118822.7099999</v>
      </c>
      <c r="E9" s="2">
        <f t="shared" si="1"/>
        <v>69795853.94</v>
      </c>
      <c r="F9" s="18">
        <f t="shared" si="1"/>
        <v>27</v>
      </c>
      <c r="G9" s="2">
        <f t="shared" si="1"/>
        <v>70200000</v>
      </c>
      <c r="H9" s="2">
        <f t="shared" si="1"/>
        <v>145555.81000000003</v>
      </c>
      <c r="I9" s="2">
        <f t="shared" si="1"/>
        <v>475103515.6500001</v>
      </c>
      <c r="J9" s="2">
        <f t="shared" si="1"/>
        <v>3064.1</v>
      </c>
      <c r="K9" s="2">
        <f t="shared" si="1"/>
        <v>5453400</v>
      </c>
      <c r="L9" s="2">
        <f t="shared" si="1"/>
        <v>42352.8</v>
      </c>
      <c r="M9" s="2">
        <f t="shared" si="1"/>
        <v>99295403.34</v>
      </c>
      <c r="N9" s="2">
        <f t="shared" si="1"/>
        <v>625.8</v>
      </c>
      <c r="O9" s="2">
        <f t="shared" si="1"/>
        <v>366180.5</v>
      </c>
      <c r="P9" s="2">
        <f t="shared" si="1"/>
        <v>6264361.92</v>
      </c>
      <c r="Q9" s="2">
        <f t="shared" si="1"/>
        <v>0</v>
      </c>
      <c r="R9" s="2">
        <f t="shared" si="1"/>
        <v>65534828.15</v>
      </c>
      <c r="S9" s="2">
        <f t="shared" si="1"/>
        <v>25105279.21</v>
      </c>
    </row>
    <row r="10" spans="1:19" s="17" customFormat="1" ht="39.75" customHeight="1">
      <c r="A10" s="51" t="s">
        <v>418</v>
      </c>
      <c r="B10" s="54"/>
      <c r="C10" s="15"/>
      <c r="D10" s="8">
        <f>E10+G10+I10+K10+M10+O10+P10+Q10+R10+S10</f>
        <v>2992560</v>
      </c>
      <c r="E10" s="8">
        <f>SUM(E11:E12)</f>
        <v>0</v>
      </c>
      <c r="F10" s="38">
        <f>SUM(F11:F12)</f>
        <v>0</v>
      </c>
      <c r="G10" s="8">
        <f>SUM(G11:G12)</f>
        <v>0</v>
      </c>
      <c r="H10" s="8">
        <f>SUM(H11:H12)</f>
        <v>697.52</v>
      </c>
      <c r="I10" s="8">
        <f>SUM(I11:I12)</f>
        <v>2992560</v>
      </c>
      <c r="J10" s="8">
        <f aca="true" t="shared" si="2" ref="J10:S10">SUM(J11:J12)</f>
        <v>0</v>
      </c>
      <c r="K10" s="8">
        <f t="shared" si="2"/>
        <v>0</v>
      </c>
      <c r="L10" s="8">
        <f t="shared" si="2"/>
        <v>0</v>
      </c>
      <c r="M10" s="8">
        <f t="shared" si="2"/>
        <v>0</v>
      </c>
      <c r="N10" s="8">
        <f t="shared" si="2"/>
        <v>0</v>
      </c>
      <c r="O10" s="8">
        <f t="shared" si="2"/>
        <v>0</v>
      </c>
      <c r="P10" s="8">
        <f t="shared" si="2"/>
        <v>0</v>
      </c>
      <c r="Q10" s="8">
        <f t="shared" si="2"/>
        <v>0</v>
      </c>
      <c r="R10" s="8">
        <f t="shared" si="2"/>
        <v>0</v>
      </c>
      <c r="S10" s="8">
        <f t="shared" si="2"/>
        <v>0</v>
      </c>
    </row>
    <row r="11" spans="1:19" ht="19.5" customHeight="1">
      <c r="A11" s="1" t="s">
        <v>1074</v>
      </c>
      <c r="B11" s="7" t="s">
        <v>1193</v>
      </c>
      <c r="C11" s="1">
        <v>2019</v>
      </c>
      <c r="D11" s="2">
        <f>SUM(E11,G11,I11,K11,M11,O11,P11,Q11,R11,S11)</f>
        <v>1955400</v>
      </c>
      <c r="E11" s="3">
        <v>0</v>
      </c>
      <c r="F11" s="4">
        <v>0</v>
      </c>
      <c r="G11" s="3">
        <v>0</v>
      </c>
      <c r="H11" s="3">
        <v>351.8</v>
      </c>
      <c r="I11" s="3">
        <v>1955400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9.5" customHeight="1">
      <c r="A12" s="1" t="s">
        <v>1066</v>
      </c>
      <c r="B12" s="7" t="s">
        <v>1194</v>
      </c>
      <c r="C12" s="1">
        <v>2019</v>
      </c>
      <c r="D12" s="2">
        <f>SUM(E12,G12,I12,K12,M12,O12,P12,Q12,R12,S12)</f>
        <v>1037160</v>
      </c>
      <c r="E12" s="3">
        <v>0</v>
      </c>
      <c r="F12" s="4">
        <v>0</v>
      </c>
      <c r="G12" s="3">
        <v>0</v>
      </c>
      <c r="H12" s="3">
        <v>345.72</v>
      </c>
      <c r="I12" s="3">
        <v>1037160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39.75" customHeight="1">
      <c r="A13" s="51" t="s">
        <v>388</v>
      </c>
      <c r="B13" s="51"/>
      <c r="C13" s="15"/>
      <c r="D13" s="8">
        <f>E13+G13+I13+K13+M13+O13+P13+Q13+R13+S13</f>
        <v>152557328.3</v>
      </c>
      <c r="E13" s="8">
        <f>SUM(E14:E51)</f>
        <v>835455.6</v>
      </c>
      <c r="F13" s="38">
        <f>SUM(F14:F51)</f>
        <v>12</v>
      </c>
      <c r="G13" s="8">
        <f>SUM(G14:G51)</f>
        <v>31200000</v>
      </c>
      <c r="H13" s="8">
        <f aca="true" t="shared" si="3" ref="H13:S13">SUM(H14:H51)</f>
        <v>30699.12</v>
      </c>
      <c r="I13" s="8">
        <f t="shared" si="3"/>
        <v>92296802.7</v>
      </c>
      <c r="J13" s="8">
        <f t="shared" si="3"/>
        <v>0</v>
      </c>
      <c r="K13" s="8">
        <f t="shared" si="3"/>
        <v>0</v>
      </c>
      <c r="L13" s="8">
        <f t="shared" si="3"/>
        <v>1334</v>
      </c>
      <c r="M13" s="8">
        <f t="shared" si="3"/>
        <v>3475070</v>
      </c>
      <c r="N13" s="8">
        <f t="shared" si="3"/>
        <v>0</v>
      </c>
      <c r="O13" s="8">
        <f t="shared" si="3"/>
        <v>0</v>
      </c>
      <c r="P13" s="8">
        <f t="shared" si="3"/>
        <v>0</v>
      </c>
      <c r="Q13" s="8">
        <f t="shared" si="3"/>
        <v>0</v>
      </c>
      <c r="R13" s="8">
        <f t="shared" si="3"/>
        <v>17500000</v>
      </c>
      <c r="S13" s="8">
        <f t="shared" si="3"/>
        <v>7250000</v>
      </c>
    </row>
    <row r="14" spans="1:19" ht="19.5" customHeight="1">
      <c r="A14" s="1" t="s">
        <v>1073</v>
      </c>
      <c r="B14" s="16" t="s">
        <v>1077</v>
      </c>
      <c r="C14" s="10">
        <v>2017</v>
      </c>
      <c r="D14" s="2">
        <f>SUM(E14,G14,I14,K14,M14,O14,P14,Q14,R14,S14)</f>
        <v>2440964.48</v>
      </c>
      <c r="E14" s="3">
        <v>0</v>
      </c>
      <c r="F14" s="4">
        <v>0</v>
      </c>
      <c r="G14" s="3">
        <v>0</v>
      </c>
      <c r="H14" s="3">
        <v>892.9</v>
      </c>
      <c r="I14" s="14">
        <v>1540964.48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700000</v>
      </c>
      <c r="S14" s="3">
        <v>200000</v>
      </c>
    </row>
    <row r="15" spans="1:19" ht="19.5" customHeight="1">
      <c r="A15" s="1" t="s">
        <v>1080</v>
      </c>
      <c r="B15" s="16" t="s">
        <v>1078</v>
      </c>
      <c r="C15" s="10">
        <v>2017</v>
      </c>
      <c r="D15" s="2">
        <f aca="true" t="shared" si="4" ref="D15:D51">SUM(E15,G15,I15,K15,M15,O15,P15,Q15,R15,S15)</f>
        <v>3418013.56</v>
      </c>
      <c r="E15" s="3">
        <v>0</v>
      </c>
      <c r="F15" s="4">
        <v>0</v>
      </c>
      <c r="G15" s="3">
        <v>0</v>
      </c>
      <c r="H15" s="3">
        <v>1363.6</v>
      </c>
      <c r="I15" s="14">
        <v>2518013.56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700000</v>
      </c>
      <c r="S15" s="3">
        <v>200000</v>
      </c>
    </row>
    <row r="16" spans="1:19" ht="19.5" customHeight="1">
      <c r="A16" s="1" t="s">
        <v>1082</v>
      </c>
      <c r="B16" s="16" t="s">
        <v>1079</v>
      </c>
      <c r="C16" s="10">
        <v>2017</v>
      </c>
      <c r="D16" s="2">
        <f t="shared" si="4"/>
        <v>2834864.6</v>
      </c>
      <c r="E16" s="3">
        <v>0</v>
      </c>
      <c r="F16" s="4">
        <v>0</v>
      </c>
      <c r="G16" s="3">
        <v>0</v>
      </c>
      <c r="H16" s="3">
        <v>937.8</v>
      </c>
      <c r="I16" s="14">
        <v>1934864.6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700000</v>
      </c>
      <c r="S16" s="3">
        <v>200000</v>
      </c>
    </row>
    <row r="17" spans="1:19" ht="19.5" customHeight="1">
      <c r="A17" s="1" t="s">
        <v>1084</v>
      </c>
      <c r="B17" s="16" t="s">
        <v>1081</v>
      </c>
      <c r="C17" s="10">
        <v>2017</v>
      </c>
      <c r="D17" s="2">
        <f t="shared" si="4"/>
        <v>2624635.91</v>
      </c>
      <c r="E17" s="3">
        <v>0</v>
      </c>
      <c r="F17" s="4">
        <v>0</v>
      </c>
      <c r="G17" s="3">
        <v>0</v>
      </c>
      <c r="H17" s="3">
        <v>924.8</v>
      </c>
      <c r="I17" s="14">
        <v>1724635.91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700000</v>
      </c>
      <c r="S17" s="3">
        <v>200000</v>
      </c>
    </row>
    <row r="18" spans="1:19" ht="19.5" customHeight="1">
      <c r="A18" s="1" t="s">
        <v>1086</v>
      </c>
      <c r="B18" s="16" t="s">
        <v>1083</v>
      </c>
      <c r="C18" s="10">
        <v>2017</v>
      </c>
      <c r="D18" s="2">
        <f t="shared" si="4"/>
        <v>3527486.3</v>
      </c>
      <c r="E18" s="3">
        <v>0</v>
      </c>
      <c r="F18" s="4">
        <v>0</v>
      </c>
      <c r="G18" s="3">
        <v>0</v>
      </c>
      <c r="H18" s="3">
        <v>1135.2</v>
      </c>
      <c r="I18" s="14">
        <v>2627486.3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700000</v>
      </c>
      <c r="S18" s="3">
        <v>200000</v>
      </c>
    </row>
    <row r="19" spans="1:19" ht="19.5" customHeight="1">
      <c r="A19" s="1" t="s">
        <v>1088</v>
      </c>
      <c r="B19" s="16" t="s">
        <v>1085</v>
      </c>
      <c r="C19" s="10">
        <v>2017</v>
      </c>
      <c r="D19" s="2">
        <f t="shared" si="4"/>
        <v>3344182.43</v>
      </c>
      <c r="E19" s="3">
        <v>0</v>
      </c>
      <c r="F19" s="4">
        <v>0</v>
      </c>
      <c r="G19" s="3">
        <v>0</v>
      </c>
      <c r="H19" s="3">
        <v>1129.2</v>
      </c>
      <c r="I19" s="14">
        <v>2444182.43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700000</v>
      </c>
      <c r="S19" s="3">
        <v>200000</v>
      </c>
    </row>
    <row r="20" spans="1:19" ht="19.5" customHeight="1">
      <c r="A20" s="1" t="s">
        <v>1089</v>
      </c>
      <c r="B20" s="16" t="s">
        <v>1087</v>
      </c>
      <c r="C20" s="10">
        <v>2017</v>
      </c>
      <c r="D20" s="2">
        <f t="shared" si="4"/>
        <v>6842503.03</v>
      </c>
      <c r="E20" s="3">
        <v>0</v>
      </c>
      <c r="F20" s="4">
        <v>0</v>
      </c>
      <c r="G20" s="3">
        <v>0</v>
      </c>
      <c r="H20" s="3">
        <v>1350</v>
      </c>
      <c r="I20" s="14">
        <v>5942503.03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700000</v>
      </c>
      <c r="S20" s="3">
        <v>200000</v>
      </c>
    </row>
    <row r="21" spans="1:19" ht="19.5" customHeight="1">
      <c r="A21" s="1" t="s">
        <v>1091</v>
      </c>
      <c r="B21" s="16" t="s">
        <v>1090</v>
      </c>
      <c r="C21" s="10">
        <v>2017</v>
      </c>
      <c r="D21" s="2">
        <f t="shared" si="4"/>
        <v>1804612.83</v>
      </c>
      <c r="E21" s="3">
        <v>0</v>
      </c>
      <c r="F21" s="4">
        <v>0</v>
      </c>
      <c r="G21" s="3">
        <v>0</v>
      </c>
      <c r="H21" s="3">
        <v>513</v>
      </c>
      <c r="I21" s="14">
        <v>1754612.83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50000</v>
      </c>
    </row>
    <row r="22" spans="1:19" ht="19.5" customHeight="1">
      <c r="A22" s="1" t="s">
        <v>1093</v>
      </c>
      <c r="B22" s="16" t="s">
        <v>1092</v>
      </c>
      <c r="C22" s="10">
        <v>2017</v>
      </c>
      <c r="D22" s="2">
        <f t="shared" si="4"/>
        <v>1244051.18</v>
      </c>
      <c r="E22" s="3">
        <v>0</v>
      </c>
      <c r="F22" s="4">
        <v>0</v>
      </c>
      <c r="G22" s="3">
        <v>0</v>
      </c>
      <c r="H22" s="3">
        <v>274</v>
      </c>
      <c r="I22" s="14">
        <v>1194051.18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50000</v>
      </c>
    </row>
    <row r="23" spans="1:19" ht="19.5" customHeight="1">
      <c r="A23" s="1" t="s">
        <v>1095</v>
      </c>
      <c r="B23" s="16" t="s">
        <v>1094</v>
      </c>
      <c r="C23" s="10">
        <v>2017</v>
      </c>
      <c r="D23" s="2">
        <f t="shared" si="4"/>
        <v>1710270.41</v>
      </c>
      <c r="E23" s="3">
        <v>0</v>
      </c>
      <c r="F23" s="4">
        <v>0</v>
      </c>
      <c r="G23" s="3">
        <v>0</v>
      </c>
      <c r="H23" s="3">
        <v>465</v>
      </c>
      <c r="I23" s="14">
        <v>1660270.41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50000</v>
      </c>
    </row>
    <row r="24" spans="1:19" ht="19.5" customHeight="1">
      <c r="A24" s="1" t="s">
        <v>1097</v>
      </c>
      <c r="B24" s="16" t="s">
        <v>1096</v>
      </c>
      <c r="C24" s="10">
        <v>2017</v>
      </c>
      <c r="D24" s="2">
        <f t="shared" si="4"/>
        <v>6206268.62</v>
      </c>
      <c r="E24" s="3">
        <v>0</v>
      </c>
      <c r="F24" s="4">
        <v>0</v>
      </c>
      <c r="G24" s="3">
        <v>0</v>
      </c>
      <c r="H24" s="3">
        <v>1386.57</v>
      </c>
      <c r="I24" s="14">
        <v>5306268.62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700000</v>
      </c>
      <c r="S24" s="3">
        <v>200000</v>
      </c>
    </row>
    <row r="25" spans="1:19" ht="19.5" customHeight="1">
      <c r="A25" s="1" t="s">
        <v>1099</v>
      </c>
      <c r="B25" s="30" t="s">
        <v>1098</v>
      </c>
      <c r="C25" s="10">
        <v>2017</v>
      </c>
      <c r="D25" s="2">
        <f t="shared" si="4"/>
        <v>3423737.04</v>
      </c>
      <c r="E25" s="3">
        <v>0</v>
      </c>
      <c r="F25" s="4">
        <v>0</v>
      </c>
      <c r="G25" s="3">
        <v>0</v>
      </c>
      <c r="H25" s="3">
        <v>1346</v>
      </c>
      <c r="I25" s="14">
        <v>2523737.04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700000</v>
      </c>
      <c r="S25" s="3">
        <v>200000</v>
      </c>
    </row>
    <row r="26" spans="1:19" ht="19.5" customHeight="1">
      <c r="A26" s="1" t="s">
        <v>1101</v>
      </c>
      <c r="B26" s="30" t="s">
        <v>766</v>
      </c>
      <c r="C26" s="10">
        <v>2017</v>
      </c>
      <c r="D26" s="2">
        <f>SUM(E26,G26,I26,K26,M26,O26,P26,Q26,R26,S26)</f>
        <v>500000</v>
      </c>
      <c r="E26" s="3">
        <v>0</v>
      </c>
      <c r="F26" s="4">
        <v>0</v>
      </c>
      <c r="G26" s="3">
        <v>0</v>
      </c>
      <c r="H26" s="3">
        <v>0</v>
      </c>
      <c r="I26" s="14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500000</v>
      </c>
    </row>
    <row r="27" spans="1:19" ht="19.5" customHeight="1">
      <c r="A27" s="1" t="s">
        <v>1103</v>
      </c>
      <c r="B27" s="30" t="s">
        <v>467</v>
      </c>
      <c r="C27" s="10">
        <v>2017</v>
      </c>
      <c r="D27" s="2">
        <f t="shared" si="4"/>
        <v>1435455.6</v>
      </c>
      <c r="E27" s="3">
        <v>835455.6</v>
      </c>
      <c r="F27" s="4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600000</v>
      </c>
    </row>
    <row r="28" spans="1:19" ht="19.5" customHeight="1">
      <c r="A28" s="1" t="s">
        <v>1105</v>
      </c>
      <c r="B28" s="30" t="s">
        <v>1100</v>
      </c>
      <c r="C28" s="10">
        <v>2017</v>
      </c>
      <c r="D28" s="2">
        <f t="shared" si="4"/>
        <v>3845816.69</v>
      </c>
      <c r="E28" s="3">
        <v>0</v>
      </c>
      <c r="F28" s="4">
        <v>0</v>
      </c>
      <c r="G28" s="3">
        <v>0</v>
      </c>
      <c r="H28" s="3">
        <v>620</v>
      </c>
      <c r="I28" s="14">
        <v>2995816.69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700000</v>
      </c>
      <c r="S28" s="3">
        <v>150000</v>
      </c>
    </row>
    <row r="29" spans="1:19" ht="19.5" customHeight="1">
      <c r="A29" s="1" t="s">
        <v>1107</v>
      </c>
      <c r="B29" s="30" t="s">
        <v>1102</v>
      </c>
      <c r="C29" s="10">
        <v>2017</v>
      </c>
      <c r="D29" s="2">
        <f t="shared" si="4"/>
        <v>6189600</v>
      </c>
      <c r="E29" s="3">
        <v>0</v>
      </c>
      <c r="F29" s="4">
        <v>0</v>
      </c>
      <c r="G29" s="3">
        <v>0</v>
      </c>
      <c r="H29" s="3">
        <v>1102</v>
      </c>
      <c r="I29" s="14">
        <v>5289600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700000</v>
      </c>
      <c r="S29" s="3">
        <v>200000</v>
      </c>
    </row>
    <row r="30" spans="1:19" ht="19.5" customHeight="1">
      <c r="A30" s="1" t="s">
        <v>1109</v>
      </c>
      <c r="B30" s="30" t="s">
        <v>1104</v>
      </c>
      <c r="C30" s="10">
        <v>2017</v>
      </c>
      <c r="D30" s="2">
        <f t="shared" si="4"/>
        <v>1882635.37</v>
      </c>
      <c r="E30" s="3">
        <v>0</v>
      </c>
      <c r="F30" s="4">
        <v>0</v>
      </c>
      <c r="G30" s="3">
        <v>0</v>
      </c>
      <c r="H30" s="3">
        <v>386.9</v>
      </c>
      <c r="I30" s="14">
        <v>1832635.37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50000</v>
      </c>
    </row>
    <row r="31" spans="1:19" ht="19.5" customHeight="1">
      <c r="A31" s="1" t="s">
        <v>1111</v>
      </c>
      <c r="B31" s="30" t="s">
        <v>1106</v>
      </c>
      <c r="C31" s="10">
        <v>2017</v>
      </c>
      <c r="D31" s="2">
        <f t="shared" si="4"/>
        <v>1492033.43</v>
      </c>
      <c r="E31" s="3">
        <v>0</v>
      </c>
      <c r="F31" s="4">
        <v>0</v>
      </c>
      <c r="G31" s="3">
        <v>0</v>
      </c>
      <c r="H31" s="3">
        <v>355</v>
      </c>
      <c r="I31" s="14">
        <v>1442033.43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50000</v>
      </c>
    </row>
    <row r="32" spans="1:19" ht="19.5" customHeight="1">
      <c r="A32" s="1" t="s">
        <v>1113</v>
      </c>
      <c r="B32" s="30" t="s">
        <v>1108</v>
      </c>
      <c r="C32" s="10">
        <v>2017</v>
      </c>
      <c r="D32" s="2">
        <f t="shared" si="4"/>
        <v>3191832.39</v>
      </c>
      <c r="E32" s="3">
        <v>0</v>
      </c>
      <c r="F32" s="4">
        <v>0</v>
      </c>
      <c r="G32" s="3">
        <v>0</v>
      </c>
      <c r="H32" s="3">
        <v>650.25</v>
      </c>
      <c r="I32" s="14">
        <v>3041832.39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150000</v>
      </c>
    </row>
    <row r="33" spans="1:19" ht="19.5" customHeight="1">
      <c r="A33" s="1" t="s">
        <v>1115</v>
      </c>
      <c r="B33" s="30" t="s">
        <v>1110</v>
      </c>
      <c r="C33" s="10">
        <v>2017</v>
      </c>
      <c r="D33" s="2">
        <f t="shared" si="4"/>
        <v>2107615.33</v>
      </c>
      <c r="E33" s="3">
        <v>0</v>
      </c>
      <c r="F33" s="4">
        <v>0</v>
      </c>
      <c r="G33" s="3">
        <v>0</v>
      </c>
      <c r="H33" s="3">
        <v>562.8</v>
      </c>
      <c r="I33" s="14">
        <v>2057615.33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50000</v>
      </c>
    </row>
    <row r="34" spans="1:19" ht="19.5" customHeight="1">
      <c r="A34" s="1" t="s">
        <v>1117</v>
      </c>
      <c r="B34" s="30" t="s">
        <v>1112</v>
      </c>
      <c r="C34" s="10">
        <v>2017</v>
      </c>
      <c r="D34" s="2">
        <f t="shared" si="4"/>
        <v>6156600.06</v>
      </c>
      <c r="E34" s="3">
        <v>0</v>
      </c>
      <c r="F34" s="4">
        <v>0</v>
      </c>
      <c r="G34" s="3">
        <v>0</v>
      </c>
      <c r="H34" s="3">
        <v>1198</v>
      </c>
      <c r="I34" s="14">
        <v>5306600.06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700000</v>
      </c>
      <c r="S34" s="3">
        <v>150000</v>
      </c>
    </row>
    <row r="35" spans="1:19" ht="19.5" customHeight="1">
      <c r="A35" s="1" t="s">
        <v>1119</v>
      </c>
      <c r="B35" s="30" t="s">
        <v>1114</v>
      </c>
      <c r="C35" s="10">
        <v>2017</v>
      </c>
      <c r="D35" s="2">
        <f t="shared" si="4"/>
        <v>4375070</v>
      </c>
      <c r="E35" s="3">
        <v>0</v>
      </c>
      <c r="F35" s="4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1334</v>
      </c>
      <c r="M35" s="14">
        <v>3475070</v>
      </c>
      <c r="N35" s="3">
        <v>0</v>
      </c>
      <c r="O35" s="3">
        <v>0</v>
      </c>
      <c r="P35" s="3">
        <v>0</v>
      </c>
      <c r="Q35" s="3">
        <v>0</v>
      </c>
      <c r="R35" s="3">
        <v>700000</v>
      </c>
      <c r="S35" s="3">
        <v>200000</v>
      </c>
    </row>
    <row r="36" spans="1:19" ht="19.5" customHeight="1">
      <c r="A36" s="1" t="s">
        <v>1121</v>
      </c>
      <c r="B36" s="30" t="s">
        <v>1116</v>
      </c>
      <c r="C36" s="10">
        <v>2017</v>
      </c>
      <c r="D36" s="2">
        <f t="shared" si="4"/>
        <v>5419600</v>
      </c>
      <c r="E36" s="3">
        <v>0</v>
      </c>
      <c r="F36" s="4">
        <v>0</v>
      </c>
      <c r="G36" s="3">
        <v>0</v>
      </c>
      <c r="H36" s="3">
        <v>952</v>
      </c>
      <c r="I36" s="14">
        <v>4569600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700000</v>
      </c>
      <c r="S36" s="3">
        <v>150000</v>
      </c>
    </row>
    <row r="37" spans="1:19" ht="19.5" customHeight="1">
      <c r="A37" s="1" t="s">
        <v>1123</v>
      </c>
      <c r="B37" s="30" t="s">
        <v>1118</v>
      </c>
      <c r="C37" s="10">
        <v>2017</v>
      </c>
      <c r="D37" s="2">
        <f t="shared" si="4"/>
        <v>8215025.1</v>
      </c>
      <c r="E37" s="3">
        <v>0</v>
      </c>
      <c r="F37" s="4">
        <v>0</v>
      </c>
      <c r="G37" s="3">
        <v>0</v>
      </c>
      <c r="H37" s="3">
        <v>1857.3</v>
      </c>
      <c r="I37" s="14">
        <v>7265025.1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700000</v>
      </c>
      <c r="S37" s="3">
        <v>250000</v>
      </c>
    </row>
    <row r="38" spans="1:19" ht="19.5" customHeight="1">
      <c r="A38" s="1" t="s">
        <v>1125</v>
      </c>
      <c r="B38" s="30" t="s">
        <v>1120</v>
      </c>
      <c r="C38" s="10">
        <v>2017</v>
      </c>
      <c r="D38" s="2">
        <f t="shared" si="4"/>
        <v>2906907</v>
      </c>
      <c r="E38" s="3">
        <v>0</v>
      </c>
      <c r="F38" s="4">
        <v>0</v>
      </c>
      <c r="G38" s="3">
        <v>0</v>
      </c>
      <c r="H38" s="3">
        <v>877</v>
      </c>
      <c r="I38" s="14">
        <v>2006907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700000</v>
      </c>
      <c r="S38" s="3">
        <v>200000</v>
      </c>
    </row>
    <row r="39" spans="1:19" ht="19.5" customHeight="1">
      <c r="A39" s="1" t="s">
        <v>1127</v>
      </c>
      <c r="B39" s="30" t="s">
        <v>1124</v>
      </c>
      <c r="C39" s="10">
        <v>2017</v>
      </c>
      <c r="D39" s="2">
        <f t="shared" si="4"/>
        <v>2350009</v>
      </c>
      <c r="E39" s="3">
        <v>0</v>
      </c>
      <c r="F39" s="4">
        <v>0</v>
      </c>
      <c r="G39" s="3">
        <v>0</v>
      </c>
      <c r="H39" s="3">
        <v>727.2</v>
      </c>
      <c r="I39" s="14">
        <v>1500009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700000</v>
      </c>
      <c r="S39" s="3">
        <v>150000</v>
      </c>
    </row>
    <row r="40" spans="1:19" ht="19.5" customHeight="1">
      <c r="A40" s="1" t="s">
        <v>789</v>
      </c>
      <c r="B40" s="30" t="s">
        <v>1126</v>
      </c>
      <c r="C40" s="10">
        <v>2017</v>
      </c>
      <c r="D40" s="2">
        <f t="shared" si="4"/>
        <v>3359684.09</v>
      </c>
      <c r="E40" s="3">
        <v>0</v>
      </c>
      <c r="F40" s="4">
        <v>0</v>
      </c>
      <c r="G40" s="3">
        <v>0</v>
      </c>
      <c r="H40" s="3">
        <v>1224.2</v>
      </c>
      <c r="I40" s="14">
        <v>2459684.09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700000</v>
      </c>
      <c r="S40" s="3">
        <v>200000</v>
      </c>
    </row>
    <row r="41" spans="1:19" ht="19.5" customHeight="1">
      <c r="A41" s="1" t="s">
        <v>790</v>
      </c>
      <c r="B41" s="30" t="s">
        <v>1192</v>
      </c>
      <c r="D41" s="2">
        <f t="shared" si="4"/>
        <v>3672600</v>
      </c>
      <c r="E41" s="3">
        <v>0</v>
      </c>
      <c r="F41" s="4">
        <v>0</v>
      </c>
      <c r="G41" s="3">
        <v>0</v>
      </c>
      <c r="H41" s="3">
        <v>1224.2</v>
      </c>
      <c r="I41" s="14">
        <v>3672600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 ht="19.5" customHeight="1">
      <c r="A42" s="1" t="s">
        <v>791</v>
      </c>
      <c r="B42" s="30" t="s">
        <v>1128</v>
      </c>
      <c r="C42" s="10">
        <v>2017</v>
      </c>
      <c r="D42" s="2">
        <f t="shared" si="4"/>
        <v>3403830.5</v>
      </c>
      <c r="E42" s="3">
        <v>0</v>
      </c>
      <c r="F42" s="4">
        <v>0</v>
      </c>
      <c r="G42" s="3">
        <v>0</v>
      </c>
      <c r="H42" s="3">
        <v>1259.2</v>
      </c>
      <c r="I42" s="14">
        <v>2453830.5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700000</v>
      </c>
      <c r="S42" s="3">
        <v>250000</v>
      </c>
    </row>
    <row r="43" spans="1:19" ht="19.5" customHeight="1">
      <c r="A43" s="1" t="s">
        <v>792</v>
      </c>
      <c r="B43" s="30" t="s">
        <v>1129</v>
      </c>
      <c r="C43" s="10">
        <v>2017</v>
      </c>
      <c r="D43" s="2">
        <f t="shared" si="4"/>
        <v>1760774.43</v>
      </c>
      <c r="E43" s="3">
        <v>0</v>
      </c>
      <c r="F43" s="4">
        <v>0</v>
      </c>
      <c r="G43" s="3">
        <v>0</v>
      </c>
      <c r="H43" s="3">
        <v>414</v>
      </c>
      <c r="I43" s="14">
        <v>1710774.43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50000</v>
      </c>
    </row>
    <row r="44" spans="1:19" ht="19.5" customHeight="1">
      <c r="A44" s="1" t="s">
        <v>793</v>
      </c>
      <c r="B44" s="30" t="s">
        <v>1130</v>
      </c>
      <c r="C44" s="10">
        <v>2017</v>
      </c>
      <c r="D44" s="2">
        <f t="shared" si="4"/>
        <v>1852419.81</v>
      </c>
      <c r="E44" s="3">
        <v>0</v>
      </c>
      <c r="F44" s="4">
        <v>0</v>
      </c>
      <c r="G44" s="3">
        <v>0</v>
      </c>
      <c r="H44" s="3">
        <v>400</v>
      </c>
      <c r="I44" s="14">
        <v>1802419.81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50000</v>
      </c>
    </row>
    <row r="45" spans="1:19" ht="19.5" customHeight="1">
      <c r="A45" s="1" t="s">
        <v>794</v>
      </c>
      <c r="B45" s="30" t="s">
        <v>1131</v>
      </c>
      <c r="C45" s="10">
        <v>2017</v>
      </c>
      <c r="D45" s="2">
        <f t="shared" si="4"/>
        <v>2414339.79</v>
      </c>
      <c r="E45" s="3">
        <v>0</v>
      </c>
      <c r="F45" s="4">
        <v>0</v>
      </c>
      <c r="G45" s="3">
        <v>0</v>
      </c>
      <c r="H45" s="3">
        <v>681</v>
      </c>
      <c r="I45" s="14">
        <v>1514339.79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700000</v>
      </c>
      <c r="S45" s="3">
        <v>200000</v>
      </c>
    </row>
    <row r="46" spans="1:19" ht="19.5" customHeight="1">
      <c r="A46" s="1" t="s">
        <v>795</v>
      </c>
      <c r="B46" s="30" t="s">
        <v>1132</v>
      </c>
      <c r="C46" s="10">
        <v>2017</v>
      </c>
      <c r="D46" s="2">
        <f t="shared" si="4"/>
        <v>4277130.05</v>
      </c>
      <c r="E46" s="3">
        <v>0</v>
      </c>
      <c r="F46" s="4">
        <v>0</v>
      </c>
      <c r="G46" s="3">
        <v>0</v>
      </c>
      <c r="H46" s="3">
        <v>1368</v>
      </c>
      <c r="I46" s="14">
        <v>3377130.05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700000</v>
      </c>
      <c r="S46" s="3">
        <v>200000</v>
      </c>
    </row>
    <row r="47" spans="1:19" ht="19.5" customHeight="1">
      <c r="A47" s="1" t="s">
        <v>796</v>
      </c>
      <c r="B47" s="30" t="s">
        <v>1133</v>
      </c>
      <c r="C47" s="10">
        <v>2017</v>
      </c>
      <c r="D47" s="2">
        <f t="shared" si="4"/>
        <v>2421773.63</v>
      </c>
      <c r="E47" s="3">
        <v>0</v>
      </c>
      <c r="F47" s="4">
        <v>0</v>
      </c>
      <c r="G47" s="3">
        <v>0</v>
      </c>
      <c r="H47" s="3">
        <v>764</v>
      </c>
      <c r="I47" s="14">
        <v>1521773.63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700000</v>
      </c>
      <c r="S47" s="3">
        <v>200000</v>
      </c>
    </row>
    <row r="48" spans="1:19" ht="19.5" customHeight="1">
      <c r="A48" s="1" t="s">
        <v>797</v>
      </c>
      <c r="B48" s="30" t="s">
        <v>1134</v>
      </c>
      <c r="C48" s="10">
        <v>2017</v>
      </c>
      <c r="D48" s="2">
        <f t="shared" si="4"/>
        <v>3704159.17</v>
      </c>
      <c r="E48" s="3">
        <v>0</v>
      </c>
      <c r="F48" s="4">
        <v>0</v>
      </c>
      <c r="G48" s="3">
        <v>0</v>
      </c>
      <c r="H48" s="3">
        <v>1581</v>
      </c>
      <c r="I48" s="14">
        <v>3504159.17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200000</v>
      </c>
    </row>
    <row r="49" spans="1:19" ht="19.5" customHeight="1">
      <c r="A49" s="10" t="s">
        <v>798</v>
      </c>
      <c r="B49" s="30" t="s">
        <v>1135</v>
      </c>
      <c r="C49" s="10">
        <v>2017</v>
      </c>
      <c r="D49" s="2">
        <f t="shared" si="4"/>
        <v>2700826.4699999997</v>
      </c>
      <c r="E49" s="3">
        <v>0</v>
      </c>
      <c r="F49" s="4">
        <v>0</v>
      </c>
      <c r="G49" s="3">
        <v>0</v>
      </c>
      <c r="H49" s="3">
        <v>777</v>
      </c>
      <c r="I49" s="14">
        <v>1800826.47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700000</v>
      </c>
      <c r="S49" s="3">
        <v>200000</v>
      </c>
    </row>
    <row r="50" spans="1:19" ht="19.5" customHeight="1">
      <c r="A50" s="31" t="s">
        <v>799</v>
      </c>
      <c r="B50" s="30" t="s">
        <v>386</v>
      </c>
      <c r="C50" s="10">
        <v>2017</v>
      </c>
      <c r="D50" s="2">
        <f t="shared" si="4"/>
        <v>16750000</v>
      </c>
      <c r="E50" s="3">
        <v>0</v>
      </c>
      <c r="F50" s="24">
        <v>6</v>
      </c>
      <c r="G50" s="3">
        <v>15600000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700000</v>
      </c>
      <c r="S50" s="3">
        <v>450000</v>
      </c>
    </row>
    <row r="51" spans="1:19" ht="19.5" customHeight="1">
      <c r="A51" s="31" t="s">
        <v>800</v>
      </c>
      <c r="B51" s="30" t="s">
        <v>387</v>
      </c>
      <c r="C51" s="10">
        <v>2017</v>
      </c>
      <c r="D51" s="2">
        <f t="shared" si="4"/>
        <v>16750000</v>
      </c>
      <c r="E51" s="3">
        <v>0</v>
      </c>
      <c r="F51" s="24">
        <v>6</v>
      </c>
      <c r="G51" s="3">
        <v>15600000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700000</v>
      </c>
      <c r="S51" s="3">
        <v>450000</v>
      </c>
    </row>
    <row r="52" spans="1:19" s="13" customFormat="1" ht="39.75" customHeight="1">
      <c r="A52" s="51" t="s">
        <v>396</v>
      </c>
      <c r="B52" s="51"/>
      <c r="C52" s="15"/>
      <c r="D52" s="8">
        <f>E52+G52+I52+K52+M52+O52+P52+Q52+R52+S52</f>
        <v>4812800</v>
      </c>
      <c r="E52" s="8">
        <f>E53</f>
        <v>0</v>
      </c>
      <c r="F52" s="8">
        <f aca="true" t="shared" si="5" ref="F52:S52">F53</f>
        <v>0</v>
      </c>
      <c r="G52" s="8">
        <f t="shared" si="5"/>
        <v>0</v>
      </c>
      <c r="H52" s="8">
        <f t="shared" si="5"/>
        <v>836</v>
      </c>
      <c r="I52" s="8">
        <f t="shared" si="5"/>
        <v>4012800</v>
      </c>
      <c r="J52" s="8">
        <f t="shared" si="5"/>
        <v>0</v>
      </c>
      <c r="K52" s="8">
        <f t="shared" si="5"/>
        <v>0</v>
      </c>
      <c r="L52" s="8">
        <f t="shared" si="5"/>
        <v>0</v>
      </c>
      <c r="M52" s="8">
        <f t="shared" si="5"/>
        <v>0</v>
      </c>
      <c r="N52" s="8">
        <f t="shared" si="5"/>
        <v>0</v>
      </c>
      <c r="O52" s="8">
        <f t="shared" si="5"/>
        <v>0</v>
      </c>
      <c r="P52" s="8">
        <f t="shared" si="5"/>
        <v>0</v>
      </c>
      <c r="Q52" s="8">
        <f t="shared" si="5"/>
        <v>0</v>
      </c>
      <c r="R52" s="8">
        <f t="shared" si="5"/>
        <v>700000</v>
      </c>
      <c r="S52" s="8">
        <f t="shared" si="5"/>
        <v>100000</v>
      </c>
    </row>
    <row r="53" spans="1:19" ht="19.5" customHeight="1">
      <c r="A53" s="31" t="s">
        <v>801</v>
      </c>
      <c r="B53" s="16" t="s">
        <v>764</v>
      </c>
      <c r="C53" s="10">
        <v>2017</v>
      </c>
      <c r="D53" s="2">
        <f>SUM(E53,G53,I53,K53,M53,O53,P53,Q53,R53,S53)</f>
        <v>4812800</v>
      </c>
      <c r="E53" s="3">
        <v>0</v>
      </c>
      <c r="F53" s="4">
        <v>0</v>
      </c>
      <c r="G53" s="3">
        <v>0</v>
      </c>
      <c r="H53" s="3">
        <v>836</v>
      </c>
      <c r="I53" s="14">
        <v>4012800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700000</v>
      </c>
      <c r="S53" s="3">
        <v>100000</v>
      </c>
    </row>
    <row r="54" spans="1:19" ht="39.75" customHeight="1">
      <c r="A54" s="51" t="s">
        <v>398</v>
      </c>
      <c r="B54" s="51"/>
      <c r="C54" s="15"/>
      <c r="D54" s="8">
        <f>E54+G54+I54+K54+M54+O54+P54+Q54+R54+S54</f>
        <v>35995891</v>
      </c>
      <c r="E54" s="8">
        <f>SUM(E55:E60)</f>
        <v>8595891</v>
      </c>
      <c r="F54" s="38">
        <f aca="true" t="shared" si="6" ref="F54:S54">SUM(F55:F60)</f>
        <v>10</v>
      </c>
      <c r="G54" s="8">
        <f t="shared" si="6"/>
        <v>26000000</v>
      </c>
      <c r="H54" s="8">
        <f t="shared" si="6"/>
        <v>0</v>
      </c>
      <c r="I54" s="8">
        <f t="shared" si="6"/>
        <v>0</v>
      </c>
      <c r="J54" s="8">
        <f t="shared" si="6"/>
        <v>0</v>
      </c>
      <c r="K54" s="8">
        <f t="shared" si="6"/>
        <v>0</v>
      </c>
      <c r="L54" s="8">
        <f t="shared" si="6"/>
        <v>0</v>
      </c>
      <c r="M54" s="8">
        <f t="shared" si="6"/>
        <v>0</v>
      </c>
      <c r="N54" s="8">
        <f t="shared" si="6"/>
        <v>0</v>
      </c>
      <c r="O54" s="8">
        <f t="shared" si="6"/>
        <v>0</v>
      </c>
      <c r="P54" s="8">
        <f t="shared" si="6"/>
        <v>0</v>
      </c>
      <c r="Q54" s="8">
        <f t="shared" si="6"/>
        <v>0</v>
      </c>
      <c r="R54" s="8">
        <f t="shared" si="6"/>
        <v>700000</v>
      </c>
      <c r="S54" s="8">
        <f t="shared" si="6"/>
        <v>700000</v>
      </c>
    </row>
    <row r="55" spans="1:19" ht="19.5" customHeight="1">
      <c r="A55" s="31" t="s">
        <v>802</v>
      </c>
      <c r="B55" s="13" t="s">
        <v>1179</v>
      </c>
      <c r="C55" s="1">
        <v>2017</v>
      </c>
      <c r="D55" s="2">
        <f aca="true" t="shared" si="7" ref="D55:D60">SUM(E55,G55,I55,K55,M55,O55,P55,Q55,R55,S55)</f>
        <v>11400000</v>
      </c>
      <c r="E55" s="3">
        <v>0</v>
      </c>
      <c r="F55" s="24">
        <v>4</v>
      </c>
      <c r="G55" s="9">
        <v>10400000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700000</v>
      </c>
      <c r="S55" s="9">
        <v>300000</v>
      </c>
    </row>
    <row r="56" spans="1:19" ht="19.5" customHeight="1">
      <c r="A56" s="31" t="s">
        <v>803</v>
      </c>
      <c r="B56" s="13" t="s">
        <v>1182</v>
      </c>
      <c r="C56" s="1">
        <v>2017</v>
      </c>
      <c r="D56" s="2">
        <f t="shared" si="7"/>
        <v>16000000</v>
      </c>
      <c r="E56" s="3">
        <v>0</v>
      </c>
      <c r="F56" s="4">
        <v>6</v>
      </c>
      <c r="G56" s="9">
        <v>15600000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400000</v>
      </c>
    </row>
    <row r="57" spans="1:19" ht="19.5" customHeight="1">
      <c r="A57" s="31" t="s">
        <v>804</v>
      </c>
      <c r="B57" s="32" t="s">
        <v>743</v>
      </c>
      <c r="C57" s="1"/>
      <c r="D57" s="2">
        <f t="shared" si="7"/>
        <v>3408559.88</v>
      </c>
      <c r="E57" s="3">
        <v>3408559.88</v>
      </c>
      <c r="F57" s="4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</row>
    <row r="58" spans="1:19" ht="19.5" customHeight="1">
      <c r="A58" s="10" t="s">
        <v>805</v>
      </c>
      <c r="B58" s="32" t="s">
        <v>744</v>
      </c>
      <c r="C58" s="1"/>
      <c r="D58" s="2">
        <f t="shared" si="7"/>
        <v>2051242.9</v>
      </c>
      <c r="E58" s="3">
        <v>2051242.9</v>
      </c>
      <c r="F58" s="4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</row>
    <row r="59" spans="1:19" ht="19.5" customHeight="1">
      <c r="A59" s="10" t="s">
        <v>806</v>
      </c>
      <c r="B59" s="32" t="s">
        <v>745</v>
      </c>
      <c r="C59" s="1"/>
      <c r="D59" s="2">
        <f t="shared" si="7"/>
        <v>1579387.63</v>
      </c>
      <c r="E59" s="3">
        <v>1579387.63</v>
      </c>
      <c r="F59" s="4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</row>
    <row r="60" spans="1:19" ht="19.5" customHeight="1">
      <c r="A60" s="10" t="s">
        <v>807</v>
      </c>
      <c r="B60" s="32" t="s">
        <v>746</v>
      </c>
      <c r="C60" s="1"/>
      <c r="D60" s="2">
        <f t="shared" si="7"/>
        <v>1556700.59</v>
      </c>
      <c r="E60" s="3">
        <v>1556700.59</v>
      </c>
      <c r="F60" s="4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</row>
    <row r="61" spans="1:19" s="13" customFormat="1" ht="39.75" customHeight="1">
      <c r="A61" s="51" t="s">
        <v>399</v>
      </c>
      <c r="B61" s="51"/>
      <c r="C61" s="15"/>
      <c r="D61" s="8">
        <f>E61+G61+I61+K61+M61+O61+P61+Q61+R61+S61</f>
        <v>16304812.23</v>
      </c>
      <c r="E61" s="8">
        <f>SUM(E62:E65)</f>
        <v>0</v>
      </c>
      <c r="F61" s="8">
        <f>SUM(F62:F65)</f>
        <v>0</v>
      </c>
      <c r="G61" s="8">
        <f>SUM(G62:G65)</f>
        <v>0</v>
      </c>
      <c r="H61" s="8">
        <f>SUM(H62:H65)</f>
        <v>5004.6</v>
      </c>
      <c r="I61" s="8">
        <f aca="true" t="shared" si="8" ref="I61:S61">SUM(I62:I65)</f>
        <v>14354812.23</v>
      </c>
      <c r="J61" s="8">
        <f t="shared" si="8"/>
        <v>0</v>
      </c>
      <c r="K61" s="8">
        <f t="shared" si="8"/>
        <v>0</v>
      </c>
      <c r="L61" s="8">
        <f t="shared" si="8"/>
        <v>0</v>
      </c>
      <c r="M61" s="8">
        <f t="shared" si="8"/>
        <v>0</v>
      </c>
      <c r="N61" s="8">
        <f t="shared" si="8"/>
        <v>0</v>
      </c>
      <c r="O61" s="8">
        <f t="shared" si="8"/>
        <v>0</v>
      </c>
      <c r="P61" s="8">
        <f t="shared" si="8"/>
        <v>0</v>
      </c>
      <c r="Q61" s="8">
        <f t="shared" si="8"/>
        <v>0</v>
      </c>
      <c r="R61" s="8">
        <f t="shared" si="8"/>
        <v>1400000</v>
      </c>
      <c r="S61" s="8">
        <f t="shared" si="8"/>
        <v>550000</v>
      </c>
    </row>
    <row r="62" spans="1:19" ht="19.5" customHeight="1">
      <c r="A62" s="10" t="s">
        <v>808</v>
      </c>
      <c r="B62" s="16" t="s">
        <v>1183</v>
      </c>
      <c r="C62" s="1">
        <v>2017</v>
      </c>
      <c r="D62" s="2">
        <f>SUM(E62,G62,I62,K62,M62,O62,P62,Q62,R62,S62)</f>
        <v>1254712.23</v>
      </c>
      <c r="E62" s="3">
        <v>0</v>
      </c>
      <c r="F62" s="4">
        <v>0</v>
      </c>
      <c r="G62" s="3">
        <v>0</v>
      </c>
      <c r="H62" s="9">
        <v>587.9</v>
      </c>
      <c r="I62" s="9">
        <v>1104712.23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150000</v>
      </c>
    </row>
    <row r="63" spans="1:19" ht="19.5" customHeight="1">
      <c r="A63" s="10" t="s">
        <v>809</v>
      </c>
      <c r="B63" s="16" t="s">
        <v>1184</v>
      </c>
      <c r="C63" s="1">
        <v>2017</v>
      </c>
      <c r="D63" s="2">
        <f>SUM(E63,G63,I63,K63,M63,O63,P63,Q63,R63,S63)</f>
        <v>7187500</v>
      </c>
      <c r="E63" s="3">
        <v>0</v>
      </c>
      <c r="F63" s="4">
        <v>0</v>
      </c>
      <c r="G63" s="3">
        <v>0</v>
      </c>
      <c r="H63" s="9">
        <v>2112.5</v>
      </c>
      <c r="I63" s="9">
        <v>6337500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700000</v>
      </c>
      <c r="S63" s="3">
        <v>150000</v>
      </c>
    </row>
    <row r="64" spans="1:19" ht="19.5" customHeight="1">
      <c r="A64" s="1" t="s">
        <v>810</v>
      </c>
      <c r="B64" s="16" t="s">
        <v>1185</v>
      </c>
      <c r="C64" s="1">
        <v>2017</v>
      </c>
      <c r="D64" s="2">
        <f>SUM(E64,G64,I64,K64,M64,O64,P64,Q64,R64,S64)</f>
        <v>3461600</v>
      </c>
      <c r="E64" s="3">
        <v>0</v>
      </c>
      <c r="F64" s="4">
        <v>0</v>
      </c>
      <c r="G64" s="3">
        <v>0</v>
      </c>
      <c r="H64" s="9">
        <v>887.2</v>
      </c>
      <c r="I64" s="9">
        <v>2661600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700000</v>
      </c>
      <c r="S64" s="3">
        <v>100000</v>
      </c>
    </row>
    <row r="65" spans="1:19" ht="19.5" customHeight="1">
      <c r="A65" s="1" t="s">
        <v>811</v>
      </c>
      <c r="B65" s="16" t="s">
        <v>1186</v>
      </c>
      <c r="C65" s="1">
        <v>2017</v>
      </c>
      <c r="D65" s="2">
        <f>SUM(E65,G65,I65,K65,M65,O65,P65,Q65,R65,S65)</f>
        <v>4401000</v>
      </c>
      <c r="E65" s="3">
        <v>0</v>
      </c>
      <c r="F65" s="4">
        <v>0</v>
      </c>
      <c r="G65" s="3">
        <v>0</v>
      </c>
      <c r="H65" s="9">
        <v>1417</v>
      </c>
      <c r="I65" s="9">
        <v>4251000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150000</v>
      </c>
    </row>
    <row r="66" spans="1:19" s="13" customFormat="1" ht="39.75" customHeight="1">
      <c r="A66" s="51" t="s">
        <v>400</v>
      </c>
      <c r="B66" s="51"/>
      <c r="C66" s="15"/>
      <c r="D66" s="8">
        <f>E66+G66+I66+K66+M66+O66+P66+Q66+R66+S66</f>
        <v>5325000</v>
      </c>
      <c r="E66" s="8">
        <f>SUM(E67)</f>
        <v>0</v>
      </c>
      <c r="F66" s="8">
        <f aca="true" t="shared" si="9" ref="F66:S66">SUM(F67)</f>
        <v>0</v>
      </c>
      <c r="G66" s="8">
        <f t="shared" si="9"/>
        <v>0</v>
      </c>
      <c r="H66" s="8">
        <f t="shared" si="9"/>
        <v>1580</v>
      </c>
      <c r="I66" s="8">
        <f t="shared" si="9"/>
        <v>4525000</v>
      </c>
      <c r="J66" s="8">
        <f t="shared" si="9"/>
        <v>0</v>
      </c>
      <c r="K66" s="8">
        <f t="shared" si="9"/>
        <v>0</v>
      </c>
      <c r="L66" s="8">
        <f t="shared" si="9"/>
        <v>0</v>
      </c>
      <c r="M66" s="8">
        <f t="shared" si="9"/>
        <v>0</v>
      </c>
      <c r="N66" s="8">
        <f t="shared" si="9"/>
        <v>0</v>
      </c>
      <c r="O66" s="8">
        <f t="shared" si="9"/>
        <v>0</v>
      </c>
      <c r="P66" s="8">
        <f t="shared" si="9"/>
        <v>0</v>
      </c>
      <c r="Q66" s="8">
        <f t="shared" si="9"/>
        <v>0</v>
      </c>
      <c r="R66" s="8">
        <f t="shared" si="9"/>
        <v>700000</v>
      </c>
      <c r="S66" s="8">
        <f t="shared" si="9"/>
        <v>100000</v>
      </c>
    </row>
    <row r="67" spans="1:19" ht="18" customHeight="1">
      <c r="A67" s="1" t="s">
        <v>812</v>
      </c>
      <c r="B67" s="16" t="s">
        <v>728</v>
      </c>
      <c r="C67" s="10">
        <v>2017</v>
      </c>
      <c r="D67" s="2">
        <f>SUM(E67,G67,I67,K67,M67,O67,P67,Q67,R67,S67)</f>
        <v>5325000</v>
      </c>
      <c r="E67" s="3">
        <v>0</v>
      </c>
      <c r="F67" s="4">
        <v>0</v>
      </c>
      <c r="G67" s="3">
        <v>0</v>
      </c>
      <c r="H67" s="9">
        <v>1580</v>
      </c>
      <c r="I67" s="9">
        <v>4525000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700000</v>
      </c>
      <c r="S67" s="3">
        <v>100000</v>
      </c>
    </row>
    <row r="68" spans="1:19" s="13" customFormat="1" ht="39.75" customHeight="1">
      <c r="A68" s="51" t="s">
        <v>401</v>
      </c>
      <c r="B68" s="51"/>
      <c r="C68" s="15"/>
      <c r="D68" s="8">
        <f>E68+G68+I68+K68+M68+O68+P68+Q68+R68+S68</f>
        <v>21885600</v>
      </c>
      <c r="E68" s="8">
        <f>SUM(E69:E73)</f>
        <v>0</v>
      </c>
      <c r="F68" s="8">
        <f aca="true" t="shared" si="10" ref="F68:S68">SUM(F69:F73)</f>
        <v>0</v>
      </c>
      <c r="G68" s="8">
        <f t="shared" si="10"/>
        <v>0</v>
      </c>
      <c r="H68" s="8">
        <f t="shared" si="10"/>
        <v>6102.5</v>
      </c>
      <c r="I68" s="8">
        <f t="shared" si="10"/>
        <v>19485600</v>
      </c>
      <c r="J68" s="8">
        <f t="shared" si="10"/>
        <v>0</v>
      </c>
      <c r="K68" s="8">
        <f t="shared" si="10"/>
        <v>0</v>
      </c>
      <c r="L68" s="8">
        <f t="shared" si="10"/>
        <v>0</v>
      </c>
      <c r="M68" s="8">
        <f t="shared" si="10"/>
        <v>0</v>
      </c>
      <c r="N68" s="8">
        <f t="shared" si="10"/>
        <v>0</v>
      </c>
      <c r="O68" s="8">
        <f t="shared" si="10"/>
        <v>0</v>
      </c>
      <c r="P68" s="8">
        <f t="shared" si="10"/>
        <v>0</v>
      </c>
      <c r="Q68" s="8">
        <f t="shared" si="10"/>
        <v>0</v>
      </c>
      <c r="R68" s="8">
        <f t="shared" si="10"/>
        <v>2100000</v>
      </c>
      <c r="S68" s="8">
        <f t="shared" si="10"/>
        <v>300000</v>
      </c>
    </row>
    <row r="69" spans="1:19" ht="19.5" customHeight="1">
      <c r="A69" s="1" t="s">
        <v>813</v>
      </c>
      <c r="B69" s="16" t="s">
        <v>3</v>
      </c>
      <c r="C69" s="10">
        <v>2017</v>
      </c>
      <c r="D69" s="2">
        <f>SUM(E69,G69,I69,K69,M69,O69,P69,Q69,R69,S69)</f>
        <v>3141600</v>
      </c>
      <c r="E69" s="3">
        <v>0</v>
      </c>
      <c r="F69" s="4">
        <v>0</v>
      </c>
      <c r="G69" s="3">
        <v>0</v>
      </c>
      <c r="H69" s="3">
        <v>654.5</v>
      </c>
      <c r="I69" s="9">
        <v>3141600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9">
        <v>0</v>
      </c>
      <c r="S69" s="9">
        <v>0</v>
      </c>
    </row>
    <row r="70" spans="1:19" ht="19.5" customHeight="1">
      <c r="A70" s="1" t="s">
        <v>814</v>
      </c>
      <c r="B70" s="16" t="s">
        <v>1195</v>
      </c>
      <c r="D70" s="2">
        <f>SUM(E70,G70,I70,K70,M70,O70,P70,Q70,R70,S70)</f>
        <v>4344000</v>
      </c>
      <c r="E70" s="3">
        <v>0</v>
      </c>
      <c r="F70" s="4">
        <v>0</v>
      </c>
      <c r="G70" s="3">
        <v>0</v>
      </c>
      <c r="H70" s="3">
        <v>1448</v>
      </c>
      <c r="I70" s="9">
        <v>4344000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9">
        <v>0</v>
      </c>
      <c r="S70" s="9">
        <v>0</v>
      </c>
    </row>
    <row r="71" spans="1:19" s="17" customFormat="1" ht="19.5" customHeight="1">
      <c r="A71" s="1" t="s">
        <v>815</v>
      </c>
      <c r="B71" s="16" t="s">
        <v>4</v>
      </c>
      <c r="C71" s="10">
        <v>2017</v>
      </c>
      <c r="D71" s="2">
        <f>SUM(E71,G71,I71,K71,M71,O71,P71,Q71,R71,S71)</f>
        <v>4850000</v>
      </c>
      <c r="E71" s="3">
        <v>0</v>
      </c>
      <c r="F71" s="4">
        <v>0</v>
      </c>
      <c r="G71" s="3">
        <v>0</v>
      </c>
      <c r="H71" s="3">
        <v>1350</v>
      </c>
      <c r="I71" s="9">
        <v>4050000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700000</v>
      </c>
      <c r="S71" s="3">
        <v>100000</v>
      </c>
    </row>
    <row r="72" spans="1:19" ht="19.5" customHeight="1">
      <c r="A72" s="1" t="s">
        <v>816</v>
      </c>
      <c r="B72" s="16" t="s">
        <v>5</v>
      </c>
      <c r="C72" s="10">
        <v>2017</v>
      </c>
      <c r="D72" s="2">
        <f>SUM(E72,G72,I72,K72,M72,O72,P72,Q72,R72,S72)</f>
        <v>4850000</v>
      </c>
      <c r="E72" s="3">
        <v>0</v>
      </c>
      <c r="F72" s="4">
        <v>0</v>
      </c>
      <c r="G72" s="3">
        <v>0</v>
      </c>
      <c r="H72" s="3">
        <v>1350</v>
      </c>
      <c r="I72" s="9">
        <v>4050000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700000</v>
      </c>
      <c r="S72" s="3">
        <v>100000</v>
      </c>
    </row>
    <row r="73" spans="1:19" s="17" customFormat="1" ht="19.5" customHeight="1">
      <c r="A73" s="1" t="s">
        <v>817</v>
      </c>
      <c r="B73" s="16" t="s">
        <v>6</v>
      </c>
      <c r="C73" s="10">
        <v>2017</v>
      </c>
      <c r="D73" s="2">
        <f>SUM(E73,G73,I73,K73,M73,O73,P73,Q73,R73,S73)</f>
        <v>4700000</v>
      </c>
      <c r="E73" s="3">
        <v>0</v>
      </c>
      <c r="F73" s="4">
        <v>0</v>
      </c>
      <c r="G73" s="3">
        <v>0</v>
      </c>
      <c r="H73" s="3">
        <v>1300</v>
      </c>
      <c r="I73" s="9">
        <v>3900000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700000</v>
      </c>
      <c r="S73" s="3">
        <v>100000</v>
      </c>
    </row>
    <row r="74" spans="1:19" ht="39.75" customHeight="1">
      <c r="A74" s="51" t="s">
        <v>402</v>
      </c>
      <c r="B74" s="54"/>
      <c r="C74" s="15"/>
      <c r="D74" s="8">
        <f>E74+G74+I74+K74+M74+O74+P74+Q74+R74+S74</f>
        <v>10244408.83</v>
      </c>
      <c r="E74" s="8">
        <f>SUM(E75:E79)</f>
        <v>0</v>
      </c>
      <c r="F74" s="8">
        <f aca="true" t="shared" si="11" ref="F74:S74">SUM(F75:F79)</f>
        <v>0</v>
      </c>
      <c r="G74" s="8">
        <f t="shared" si="11"/>
        <v>0</v>
      </c>
      <c r="H74" s="8">
        <f t="shared" si="11"/>
        <v>2388</v>
      </c>
      <c r="I74" s="8">
        <f t="shared" si="11"/>
        <v>9444408.83</v>
      </c>
      <c r="J74" s="8">
        <f t="shared" si="11"/>
        <v>0</v>
      </c>
      <c r="K74" s="8">
        <f t="shared" si="11"/>
        <v>0</v>
      </c>
      <c r="L74" s="8">
        <f t="shared" si="11"/>
        <v>0</v>
      </c>
      <c r="M74" s="8">
        <f t="shared" si="11"/>
        <v>0</v>
      </c>
      <c r="N74" s="8">
        <f t="shared" si="11"/>
        <v>0</v>
      </c>
      <c r="O74" s="8">
        <f t="shared" si="11"/>
        <v>0</v>
      </c>
      <c r="P74" s="8">
        <f t="shared" si="11"/>
        <v>0</v>
      </c>
      <c r="Q74" s="8">
        <f t="shared" si="11"/>
        <v>0</v>
      </c>
      <c r="R74" s="8">
        <f t="shared" si="11"/>
        <v>700000</v>
      </c>
      <c r="S74" s="8">
        <f t="shared" si="11"/>
        <v>100000</v>
      </c>
    </row>
    <row r="75" spans="1:19" ht="19.5" customHeight="1">
      <c r="A75" s="1" t="s">
        <v>818</v>
      </c>
      <c r="B75" s="16" t="s">
        <v>11</v>
      </c>
      <c r="C75" s="10">
        <v>2017</v>
      </c>
      <c r="D75" s="2">
        <f>SUM(E75,G75,I75,K75,M75,O75,P75,Q75,R75,S75)</f>
        <v>3710400</v>
      </c>
      <c r="E75" s="3">
        <v>0</v>
      </c>
      <c r="F75" s="4">
        <v>0</v>
      </c>
      <c r="G75" s="3">
        <v>0</v>
      </c>
      <c r="H75" s="9">
        <v>773</v>
      </c>
      <c r="I75" s="9">
        <v>3710400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</row>
    <row r="76" spans="1:19" ht="19.5" customHeight="1">
      <c r="A76" s="10" t="s">
        <v>819</v>
      </c>
      <c r="B76" s="16" t="s">
        <v>12</v>
      </c>
      <c r="C76" s="10">
        <v>2017</v>
      </c>
      <c r="D76" s="2">
        <f>SUM(E76,G76,I76,K76,M76,O76,P76,Q76,R76,S76)</f>
        <v>1449000</v>
      </c>
      <c r="E76" s="3">
        <v>0</v>
      </c>
      <c r="F76" s="4">
        <v>0</v>
      </c>
      <c r="G76" s="3">
        <v>0</v>
      </c>
      <c r="H76" s="9">
        <v>483</v>
      </c>
      <c r="I76" s="9">
        <v>1449000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</row>
    <row r="77" spans="1:19" ht="19.5" customHeight="1">
      <c r="A77" s="1" t="s">
        <v>820</v>
      </c>
      <c r="B77" s="16" t="s">
        <v>13</v>
      </c>
      <c r="C77" s="10">
        <v>2017</v>
      </c>
      <c r="D77" s="2">
        <f>SUM(E77,G77,I77,K77,M77,O77,P77,Q77,R77,S77)</f>
        <v>2167008.83</v>
      </c>
      <c r="E77" s="3">
        <v>0</v>
      </c>
      <c r="F77" s="4">
        <v>0</v>
      </c>
      <c r="G77" s="3">
        <v>0</v>
      </c>
      <c r="H77" s="9">
        <v>570</v>
      </c>
      <c r="I77" s="9">
        <v>2167008.83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</row>
    <row r="78" spans="1:19" ht="19.5" customHeight="1">
      <c r="A78" s="1" t="s">
        <v>821</v>
      </c>
      <c r="B78" s="16" t="s">
        <v>14</v>
      </c>
      <c r="C78" s="10">
        <v>2017</v>
      </c>
      <c r="D78" s="2">
        <f>SUM(E78,G78,I78,K78,M78,O78,P78,Q78,R78,S78)</f>
        <v>1152000</v>
      </c>
      <c r="E78" s="3">
        <v>0</v>
      </c>
      <c r="F78" s="4">
        <v>0</v>
      </c>
      <c r="G78" s="3">
        <v>0</v>
      </c>
      <c r="H78" s="9">
        <v>240</v>
      </c>
      <c r="I78" s="9">
        <v>1152000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</row>
    <row r="79" spans="1:19" ht="19.5" customHeight="1">
      <c r="A79" s="1" t="s">
        <v>822</v>
      </c>
      <c r="B79" s="16" t="s">
        <v>765</v>
      </c>
      <c r="C79" s="10">
        <v>2017</v>
      </c>
      <c r="D79" s="2">
        <f>SUM(E79,G79,I79,K79,M79,O79,P79,Q79,R79,S79)</f>
        <v>1766000</v>
      </c>
      <c r="E79" s="3">
        <v>0</v>
      </c>
      <c r="F79" s="4">
        <v>0</v>
      </c>
      <c r="G79" s="3">
        <v>0</v>
      </c>
      <c r="H79" s="3">
        <v>322</v>
      </c>
      <c r="I79" s="3">
        <v>966000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700000</v>
      </c>
      <c r="S79" s="3">
        <v>100000</v>
      </c>
    </row>
    <row r="80" spans="1:19" ht="36.75" customHeight="1">
      <c r="A80" s="51" t="s">
        <v>749</v>
      </c>
      <c r="B80" s="51"/>
      <c r="D80" s="8">
        <f>E80+G80+I80+K80+M80+O80+P80+Q80+R80+S80</f>
        <v>2558400</v>
      </c>
      <c r="E80" s="3">
        <f>SUM(E81)</f>
        <v>0</v>
      </c>
      <c r="F80" s="4">
        <f aca="true" t="shared" si="12" ref="F80:S80">SUM(F81)</f>
        <v>0</v>
      </c>
      <c r="G80" s="3">
        <f t="shared" si="12"/>
        <v>0</v>
      </c>
      <c r="H80" s="3">
        <f t="shared" si="12"/>
        <v>533</v>
      </c>
      <c r="I80" s="3">
        <f t="shared" si="12"/>
        <v>2558400</v>
      </c>
      <c r="J80" s="3">
        <f t="shared" si="12"/>
        <v>0</v>
      </c>
      <c r="K80" s="3">
        <f t="shared" si="12"/>
        <v>0</v>
      </c>
      <c r="L80" s="3">
        <f t="shared" si="12"/>
        <v>0</v>
      </c>
      <c r="M80" s="3">
        <f t="shared" si="12"/>
        <v>0</v>
      </c>
      <c r="N80" s="3">
        <f t="shared" si="12"/>
        <v>0</v>
      </c>
      <c r="O80" s="3">
        <f t="shared" si="12"/>
        <v>0</v>
      </c>
      <c r="P80" s="3">
        <f t="shared" si="12"/>
        <v>0</v>
      </c>
      <c r="Q80" s="3">
        <f t="shared" si="12"/>
        <v>0</v>
      </c>
      <c r="R80" s="3">
        <f t="shared" si="12"/>
        <v>0</v>
      </c>
      <c r="S80" s="3">
        <f t="shared" si="12"/>
        <v>0</v>
      </c>
    </row>
    <row r="81" spans="1:19" ht="19.5" customHeight="1">
      <c r="A81" s="1" t="s">
        <v>823</v>
      </c>
      <c r="B81" s="16" t="s">
        <v>750</v>
      </c>
      <c r="D81" s="2">
        <f>SUM(E81,G81,I81,K81,M81,O81,P81,Q81,R81,S81)</f>
        <v>2558400</v>
      </c>
      <c r="E81" s="3">
        <v>0</v>
      </c>
      <c r="F81" s="4">
        <v>0</v>
      </c>
      <c r="G81" s="3">
        <v>0</v>
      </c>
      <c r="H81" s="3">
        <v>533</v>
      </c>
      <c r="I81" s="3">
        <v>2558400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</row>
    <row r="82" spans="1:20" ht="39.75" customHeight="1">
      <c r="A82" s="51" t="s">
        <v>403</v>
      </c>
      <c r="B82" s="51"/>
      <c r="C82" s="15"/>
      <c r="D82" s="8">
        <f>E82+G82+I82+K82+M82+O82+P82+Q82+R82+S82</f>
        <v>2397200</v>
      </c>
      <c r="E82" s="8">
        <f aca="true" t="shared" si="13" ref="E82:S82">SUM(E83:E83)</f>
        <v>0</v>
      </c>
      <c r="F82" s="8">
        <f t="shared" si="13"/>
        <v>0</v>
      </c>
      <c r="G82" s="8">
        <f t="shared" si="13"/>
        <v>0</v>
      </c>
      <c r="H82" s="8">
        <f t="shared" si="13"/>
        <v>484</v>
      </c>
      <c r="I82" s="8">
        <f t="shared" si="13"/>
        <v>1597200</v>
      </c>
      <c r="J82" s="8">
        <f t="shared" si="13"/>
        <v>0</v>
      </c>
      <c r="K82" s="8">
        <f t="shared" si="13"/>
        <v>0</v>
      </c>
      <c r="L82" s="8">
        <f t="shared" si="13"/>
        <v>0</v>
      </c>
      <c r="M82" s="8">
        <f t="shared" si="13"/>
        <v>0</v>
      </c>
      <c r="N82" s="8">
        <f t="shared" si="13"/>
        <v>0</v>
      </c>
      <c r="O82" s="8">
        <f t="shared" si="13"/>
        <v>0</v>
      </c>
      <c r="P82" s="8">
        <f t="shared" si="13"/>
        <v>0</v>
      </c>
      <c r="Q82" s="8">
        <f t="shared" si="13"/>
        <v>0</v>
      </c>
      <c r="R82" s="8">
        <f t="shared" si="13"/>
        <v>700000</v>
      </c>
      <c r="S82" s="8">
        <f t="shared" si="13"/>
        <v>100000</v>
      </c>
      <c r="T82" s="8"/>
    </row>
    <row r="83" spans="1:19" ht="18" customHeight="1">
      <c r="A83" s="1" t="s">
        <v>824</v>
      </c>
      <c r="B83" s="16" t="s">
        <v>29</v>
      </c>
      <c r="C83" s="10">
        <v>2017</v>
      </c>
      <c r="D83" s="2">
        <f>SUM(E83,G83,I83,K83,M83,O83,P83,Q83,R83,S83)</f>
        <v>2397200</v>
      </c>
      <c r="E83" s="3">
        <v>0</v>
      </c>
      <c r="F83" s="4">
        <v>0</v>
      </c>
      <c r="G83" s="3">
        <v>0</v>
      </c>
      <c r="H83" s="9">
        <v>484</v>
      </c>
      <c r="I83" s="9">
        <v>1597200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700000</v>
      </c>
      <c r="S83" s="3">
        <v>100000</v>
      </c>
    </row>
    <row r="84" spans="1:19" s="33" customFormat="1" ht="18" customHeight="1">
      <c r="A84" s="1" t="s">
        <v>825</v>
      </c>
      <c r="B84" s="16" t="s">
        <v>30</v>
      </c>
      <c r="C84" s="10">
        <v>2017</v>
      </c>
      <c r="D84" s="2">
        <f>SUM(E84,G84,I84,K84,M84,O84,P84,Q84,R84,S84)</f>
        <v>300000</v>
      </c>
      <c r="E84" s="3">
        <v>0</v>
      </c>
      <c r="F84" s="4">
        <v>0</v>
      </c>
      <c r="G84" s="3">
        <v>0</v>
      </c>
      <c r="H84" s="9">
        <v>0</v>
      </c>
      <c r="I84" s="9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300000</v>
      </c>
    </row>
    <row r="85" spans="1:19" s="13" customFormat="1" ht="39.75" customHeight="1">
      <c r="A85" s="51" t="s">
        <v>404</v>
      </c>
      <c r="B85" s="51"/>
      <c r="C85" s="15"/>
      <c r="D85" s="8">
        <f>E85+G85+I85+K85+M85+O85+P85+Q85+R85+S85</f>
        <v>4368000</v>
      </c>
      <c r="E85" s="8">
        <f>SUM(E86:E87)</f>
        <v>0</v>
      </c>
      <c r="F85" s="8">
        <f aca="true" t="shared" si="14" ref="F85:S85">SUM(F86:F87)</f>
        <v>0</v>
      </c>
      <c r="G85" s="8">
        <f t="shared" si="14"/>
        <v>0</v>
      </c>
      <c r="H85" s="8">
        <f t="shared" si="14"/>
        <v>1120</v>
      </c>
      <c r="I85" s="8">
        <f t="shared" si="14"/>
        <v>4368000</v>
      </c>
      <c r="J85" s="8">
        <f t="shared" si="14"/>
        <v>0</v>
      </c>
      <c r="K85" s="8">
        <f t="shared" si="14"/>
        <v>0</v>
      </c>
      <c r="L85" s="8">
        <f t="shared" si="14"/>
        <v>0</v>
      </c>
      <c r="M85" s="8">
        <f t="shared" si="14"/>
        <v>0</v>
      </c>
      <c r="N85" s="8">
        <f t="shared" si="14"/>
        <v>0</v>
      </c>
      <c r="O85" s="8">
        <f t="shared" si="14"/>
        <v>0</v>
      </c>
      <c r="P85" s="8">
        <f t="shared" si="14"/>
        <v>0</v>
      </c>
      <c r="Q85" s="8">
        <f t="shared" si="14"/>
        <v>0</v>
      </c>
      <c r="R85" s="8">
        <f t="shared" si="14"/>
        <v>0</v>
      </c>
      <c r="S85" s="8">
        <f t="shared" si="14"/>
        <v>0</v>
      </c>
    </row>
    <row r="86" spans="1:19" ht="19.5" customHeight="1">
      <c r="A86" s="1" t="s">
        <v>826</v>
      </c>
      <c r="B86" s="16" t="s">
        <v>31</v>
      </c>
      <c r="C86" s="10">
        <v>2017</v>
      </c>
      <c r="D86" s="2">
        <f>SUM(E86,G86,I86,K86,M86,O86,P86,Q86,R86,S86)</f>
        <v>2688000</v>
      </c>
      <c r="E86" s="3">
        <v>0</v>
      </c>
      <c r="F86" s="4">
        <v>0</v>
      </c>
      <c r="G86" s="3">
        <v>0</v>
      </c>
      <c r="H86" s="9">
        <v>560</v>
      </c>
      <c r="I86" s="9">
        <v>2688000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</row>
    <row r="87" spans="1:19" ht="19.5" customHeight="1">
      <c r="A87" s="1" t="s">
        <v>827</v>
      </c>
      <c r="B87" s="16" t="s">
        <v>32</v>
      </c>
      <c r="C87" s="10">
        <v>2017</v>
      </c>
      <c r="D87" s="2">
        <f>SUM(E87,G87,I87,K87,M87,O87,P87,Q87,R87,S87)</f>
        <v>1680000</v>
      </c>
      <c r="E87" s="3">
        <v>0</v>
      </c>
      <c r="F87" s="4">
        <v>0</v>
      </c>
      <c r="G87" s="3">
        <v>0</v>
      </c>
      <c r="H87" s="9">
        <v>560</v>
      </c>
      <c r="I87" s="9">
        <v>1680000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</row>
    <row r="88" spans="1:19" s="13" customFormat="1" ht="39.75" customHeight="1">
      <c r="A88" s="51" t="s">
        <v>405</v>
      </c>
      <c r="B88" s="53"/>
      <c r="C88" s="15"/>
      <c r="D88" s="8">
        <f>E88+G88+I88+K88+M88+O88+P88+Q88+R88+S88</f>
        <v>55479688.60000001</v>
      </c>
      <c r="E88" s="8">
        <f aca="true" t="shared" si="15" ref="E88:S88">SUM(E89:E108)</f>
        <v>0</v>
      </c>
      <c r="F88" s="8">
        <f t="shared" si="15"/>
        <v>0</v>
      </c>
      <c r="G88" s="8">
        <f t="shared" si="15"/>
        <v>0</v>
      </c>
      <c r="H88" s="8">
        <f t="shared" si="15"/>
        <v>14331.1</v>
      </c>
      <c r="I88" s="8">
        <f t="shared" si="15"/>
        <v>44339688.60000001</v>
      </c>
      <c r="J88" s="8">
        <f t="shared" si="15"/>
        <v>0</v>
      </c>
      <c r="K88" s="8">
        <f t="shared" si="15"/>
        <v>0</v>
      </c>
      <c r="L88" s="8">
        <f t="shared" si="15"/>
        <v>0</v>
      </c>
      <c r="M88" s="8">
        <f t="shared" si="15"/>
        <v>0</v>
      </c>
      <c r="N88" s="8">
        <f t="shared" si="15"/>
        <v>0</v>
      </c>
      <c r="O88" s="8">
        <f t="shared" si="15"/>
        <v>0</v>
      </c>
      <c r="P88" s="8">
        <f t="shared" si="15"/>
        <v>0</v>
      </c>
      <c r="Q88" s="8">
        <f t="shared" si="15"/>
        <v>0</v>
      </c>
      <c r="R88" s="8">
        <f t="shared" si="15"/>
        <v>7700000</v>
      </c>
      <c r="S88" s="8">
        <f t="shared" si="15"/>
        <v>3440000</v>
      </c>
    </row>
    <row r="89" spans="1:19" ht="19.5" customHeight="1">
      <c r="A89" s="1" t="s">
        <v>828</v>
      </c>
      <c r="B89" s="16" t="s">
        <v>38</v>
      </c>
      <c r="C89" s="10">
        <v>2017</v>
      </c>
      <c r="D89" s="2">
        <f>SUM(E89,G89,I89,K89,M89,O89,P89,Q89,R89,S89)</f>
        <v>5618517.89</v>
      </c>
      <c r="E89" s="3">
        <v>0</v>
      </c>
      <c r="F89" s="4">
        <v>0</v>
      </c>
      <c r="G89" s="3">
        <v>0</v>
      </c>
      <c r="H89" s="9">
        <v>1669</v>
      </c>
      <c r="I89" s="9">
        <v>4718517.89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700000</v>
      </c>
      <c r="S89" s="3">
        <v>200000</v>
      </c>
    </row>
    <row r="90" spans="1:19" ht="19.5" customHeight="1">
      <c r="A90" s="1" t="s">
        <v>829</v>
      </c>
      <c r="B90" s="16" t="s">
        <v>43</v>
      </c>
      <c r="C90" s="10">
        <v>2017</v>
      </c>
      <c r="D90" s="2">
        <f aca="true" t="shared" si="16" ref="D90:D108">SUM(E90,G90,I90,K90,M90,O90,P90,Q90,R90,S90)</f>
        <v>4698031.279999999</v>
      </c>
      <c r="E90" s="3">
        <v>0</v>
      </c>
      <c r="F90" s="4">
        <v>0</v>
      </c>
      <c r="G90" s="3">
        <v>0</v>
      </c>
      <c r="H90" s="9">
        <v>1608.4</v>
      </c>
      <c r="I90" s="9">
        <v>3848031.28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700000</v>
      </c>
      <c r="S90" s="3">
        <v>150000</v>
      </c>
    </row>
    <row r="91" spans="1:19" ht="18.75" customHeight="1">
      <c r="A91" s="1" t="s">
        <v>830</v>
      </c>
      <c r="B91" s="16" t="s">
        <v>44</v>
      </c>
      <c r="C91" s="10">
        <v>2017</v>
      </c>
      <c r="D91" s="2">
        <f t="shared" si="16"/>
        <v>5801717.39</v>
      </c>
      <c r="E91" s="3">
        <v>0</v>
      </c>
      <c r="F91" s="4">
        <v>0</v>
      </c>
      <c r="G91" s="3">
        <v>0</v>
      </c>
      <c r="H91" s="9">
        <v>2006.9</v>
      </c>
      <c r="I91" s="9">
        <v>4951717.39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700000</v>
      </c>
      <c r="S91" s="3">
        <v>150000</v>
      </c>
    </row>
    <row r="92" spans="1:19" ht="19.5" customHeight="1">
      <c r="A92" s="1" t="s">
        <v>831</v>
      </c>
      <c r="B92" s="16" t="s">
        <v>45</v>
      </c>
      <c r="C92" s="10">
        <v>2017</v>
      </c>
      <c r="D92" s="2">
        <f t="shared" si="16"/>
        <v>3924403.65</v>
      </c>
      <c r="E92" s="3">
        <v>0</v>
      </c>
      <c r="F92" s="4">
        <v>0</v>
      </c>
      <c r="G92" s="3">
        <v>0</v>
      </c>
      <c r="H92" s="9">
        <v>1107.8</v>
      </c>
      <c r="I92" s="9">
        <v>2774403.65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700000</v>
      </c>
      <c r="S92" s="3">
        <v>450000</v>
      </c>
    </row>
    <row r="93" spans="1:19" s="17" customFormat="1" ht="19.5" customHeight="1">
      <c r="A93" s="1" t="s">
        <v>774</v>
      </c>
      <c r="B93" s="16" t="s">
        <v>46</v>
      </c>
      <c r="C93" s="10">
        <v>2017</v>
      </c>
      <c r="D93" s="2">
        <f t="shared" si="16"/>
        <v>3924403.65</v>
      </c>
      <c r="E93" s="3">
        <v>0</v>
      </c>
      <c r="F93" s="4">
        <v>0</v>
      </c>
      <c r="G93" s="3">
        <v>0</v>
      </c>
      <c r="H93" s="9">
        <v>1094.7</v>
      </c>
      <c r="I93" s="9">
        <v>2774403.65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700000</v>
      </c>
      <c r="S93" s="3">
        <v>450000</v>
      </c>
    </row>
    <row r="94" spans="1:19" ht="19.5" customHeight="1">
      <c r="A94" s="1" t="s">
        <v>832</v>
      </c>
      <c r="B94" s="16" t="s">
        <v>47</v>
      </c>
      <c r="C94" s="10">
        <v>2017</v>
      </c>
      <c r="D94" s="2">
        <f t="shared" si="16"/>
        <v>1914365.26</v>
      </c>
      <c r="E94" s="3">
        <v>0</v>
      </c>
      <c r="F94" s="4">
        <v>0</v>
      </c>
      <c r="G94" s="3">
        <v>0</v>
      </c>
      <c r="H94" s="9">
        <v>418</v>
      </c>
      <c r="I94" s="9">
        <v>1114365.26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700000</v>
      </c>
      <c r="S94" s="3">
        <v>100000</v>
      </c>
    </row>
    <row r="95" spans="1:19" ht="19.5" customHeight="1">
      <c r="A95" s="1" t="s">
        <v>833</v>
      </c>
      <c r="B95" s="11" t="s">
        <v>48</v>
      </c>
      <c r="C95" s="10">
        <v>2017</v>
      </c>
      <c r="D95" s="2">
        <f t="shared" si="16"/>
        <v>3792240</v>
      </c>
      <c r="E95" s="3">
        <v>0</v>
      </c>
      <c r="F95" s="4">
        <v>0</v>
      </c>
      <c r="G95" s="3">
        <v>0</v>
      </c>
      <c r="H95" s="9">
        <v>633.8</v>
      </c>
      <c r="I95" s="9">
        <v>3042240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700000</v>
      </c>
      <c r="S95" s="3">
        <v>50000</v>
      </c>
    </row>
    <row r="96" spans="1:19" ht="19.5" customHeight="1">
      <c r="A96" s="1" t="s">
        <v>834</v>
      </c>
      <c r="B96" s="16" t="s">
        <v>49</v>
      </c>
      <c r="C96" s="10">
        <v>2017</v>
      </c>
      <c r="D96" s="2">
        <f t="shared" si="16"/>
        <v>1463546.66</v>
      </c>
      <c r="E96" s="3">
        <v>0</v>
      </c>
      <c r="F96" s="4">
        <v>0</v>
      </c>
      <c r="G96" s="3">
        <v>0</v>
      </c>
      <c r="H96" s="9">
        <v>353.3</v>
      </c>
      <c r="I96" s="9">
        <v>1413546.66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50000</v>
      </c>
    </row>
    <row r="97" spans="1:19" ht="19.5" customHeight="1">
      <c r="A97" s="1" t="s">
        <v>835</v>
      </c>
      <c r="B97" s="16" t="s">
        <v>50</v>
      </c>
      <c r="C97" s="10">
        <v>2017</v>
      </c>
      <c r="D97" s="2">
        <f t="shared" si="16"/>
        <v>2828374.21</v>
      </c>
      <c r="E97" s="3">
        <v>0</v>
      </c>
      <c r="F97" s="4">
        <v>0</v>
      </c>
      <c r="G97" s="3">
        <v>0</v>
      </c>
      <c r="H97" s="9">
        <v>1032.4</v>
      </c>
      <c r="I97" s="9">
        <v>2028374.21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700000</v>
      </c>
      <c r="S97" s="3">
        <v>100000</v>
      </c>
    </row>
    <row r="98" spans="1:19" ht="19.5" customHeight="1">
      <c r="A98" s="1" t="s">
        <v>836</v>
      </c>
      <c r="B98" s="16" t="s">
        <v>51</v>
      </c>
      <c r="C98" s="10">
        <v>2017</v>
      </c>
      <c r="D98" s="2">
        <f t="shared" si="16"/>
        <v>5125787.23</v>
      </c>
      <c r="E98" s="3">
        <v>0</v>
      </c>
      <c r="F98" s="4">
        <v>0</v>
      </c>
      <c r="G98" s="3">
        <v>0</v>
      </c>
      <c r="H98" s="9">
        <v>895.1</v>
      </c>
      <c r="I98" s="9">
        <v>4275787.23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700000</v>
      </c>
      <c r="S98" s="3">
        <v>150000</v>
      </c>
    </row>
    <row r="99" spans="1:19" ht="19.5" customHeight="1">
      <c r="A99" s="1" t="s">
        <v>837</v>
      </c>
      <c r="B99" s="16" t="s">
        <v>52</v>
      </c>
      <c r="C99" s="10">
        <v>2017</v>
      </c>
      <c r="D99" s="2">
        <f t="shared" si="16"/>
        <v>1681157.66</v>
      </c>
      <c r="E99" s="3">
        <v>0</v>
      </c>
      <c r="F99" s="4">
        <v>0</v>
      </c>
      <c r="G99" s="3">
        <v>0</v>
      </c>
      <c r="H99" s="9">
        <v>625.2</v>
      </c>
      <c r="I99" s="9">
        <v>1631157.66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50000</v>
      </c>
    </row>
    <row r="100" spans="1:19" ht="19.5" customHeight="1">
      <c r="A100" s="1" t="s">
        <v>838</v>
      </c>
      <c r="B100" s="16" t="s">
        <v>53</v>
      </c>
      <c r="C100" s="10">
        <v>2017</v>
      </c>
      <c r="D100" s="2">
        <f t="shared" si="16"/>
        <v>1285805.03</v>
      </c>
      <c r="E100" s="3">
        <v>0</v>
      </c>
      <c r="F100" s="4">
        <v>0</v>
      </c>
      <c r="G100" s="3">
        <v>0</v>
      </c>
      <c r="H100" s="9">
        <v>343.2</v>
      </c>
      <c r="I100" s="9">
        <v>1235805.03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50000</v>
      </c>
    </row>
    <row r="101" spans="1:19" ht="19.5" customHeight="1">
      <c r="A101" s="1" t="s">
        <v>839</v>
      </c>
      <c r="B101" s="16" t="s">
        <v>54</v>
      </c>
      <c r="C101" s="10">
        <v>2017</v>
      </c>
      <c r="D101" s="2">
        <f>SUM(E101,G101,I101,K101,M101,O101,P101,Q101,R101,S101)</f>
        <v>520000</v>
      </c>
      <c r="E101" s="3">
        <v>0</v>
      </c>
      <c r="F101" s="4">
        <v>0</v>
      </c>
      <c r="G101" s="3">
        <v>0</v>
      </c>
      <c r="H101" s="9">
        <v>0</v>
      </c>
      <c r="I101" s="9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520000</v>
      </c>
    </row>
    <row r="102" spans="1:19" ht="19.5" customHeight="1">
      <c r="A102" s="1" t="s">
        <v>840</v>
      </c>
      <c r="B102" s="16" t="s">
        <v>55</v>
      </c>
      <c r="C102" s="10">
        <v>2017</v>
      </c>
      <c r="D102" s="2">
        <f t="shared" si="16"/>
        <v>2896303.74</v>
      </c>
      <c r="E102" s="3">
        <v>0</v>
      </c>
      <c r="F102" s="4">
        <v>0</v>
      </c>
      <c r="G102" s="3">
        <v>0</v>
      </c>
      <c r="H102" s="3">
        <v>527</v>
      </c>
      <c r="I102" s="3">
        <v>2096303.74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700000</v>
      </c>
      <c r="S102" s="3">
        <v>100000</v>
      </c>
    </row>
    <row r="103" spans="1:19" ht="19.5" customHeight="1">
      <c r="A103" s="10" t="s">
        <v>841</v>
      </c>
      <c r="B103" s="16" t="s">
        <v>56</v>
      </c>
      <c r="C103" s="10">
        <v>2017</v>
      </c>
      <c r="D103" s="2">
        <f t="shared" si="16"/>
        <v>2690356.45</v>
      </c>
      <c r="E103" s="3">
        <v>0</v>
      </c>
      <c r="F103" s="4">
        <v>0</v>
      </c>
      <c r="G103" s="3">
        <v>0</v>
      </c>
      <c r="H103" s="9">
        <v>576.2</v>
      </c>
      <c r="I103" s="9">
        <v>1840356.45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700000</v>
      </c>
      <c r="S103" s="3">
        <v>150000</v>
      </c>
    </row>
    <row r="104" spans="1:19" ht="19.5" customHeight="1">
      <c r="A104" s="10" t="s">
        <v>842</v>
      </c>
      <c r="B104" s="16" t="s">
        <v>57</v>
      </c>
      <c r="C104" s="10">
        <v>2017</v>
      </c>
      <c r="D104" s="2">
        <f t="shared" si="16"/>
        <v>1233615.05</v>
      </c>
      <c r="E104" s="3">
        <v>0</v>
      </c>
      <c r="F104" s="4">
        <v>0</v>
      </c>
      <c r="G104" s="3">
        <v>0</v>
      </c>
      <c r="H104" s="9">
        <v>302.3</v>
      </c>
      <c r="I104" s="9">
        <v>1183615.05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50000</v>
      </c>
    </row>
    <row r="105" spans="1:19" ht="19.5" customHeight="1">
      <c r="A105" s="10" t="s">
        <v>843</v>
      </c>
      <c r="B105" s="16" t="s">
        <v>58</v>
      </c>
      <c r="C105" s="10">
        <v>2017</v>
      </c>
      <c r="D105" s="2">
        <f t="shared" si="16"/>
        <v>1340054.94</v>
      </c>
      <c r="E105" s="3">
        <v>0</v>
      </c>
      <c r="F105" s="4">
        <v>0</v>
      </c>
      <c r="G105" s="3">
        <v>0</v>
      </c>
      <c r="H105" s="9">
        <v>253.4</v>
      </c>
      <c r="I105" s="9">
        <v>1290054.94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50000</v>
      </c>
    </row>
    <row r="106" spans="1:19" ht="19.5" customHeight="1">
      <c r="A106" s="10" t="s">
        <v>844</v>
      </c>
      <c r="B106" s="16" t="s">
        <v>60</v>
      </c>
      <c r="C106" s="10">
        <v>2017</v>
      </c>
      <c r="D106" s="2">
        <f t="shared" si="16"/>
        <v>1249593.42</v>
      </c>
      <c r="E106" s="3">
        <v>0</v>
      </c>
      <c r="F106" s="4">
        <v>0</v>
      </c>
      <c r="G106" s="3">
        <v>0</v>
      </c>
      <c r="H106" s="9">
        <v>266</v>
      </c>
      <c r="I106" s="9">
        <v>1199593.42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50000</v>
      </c>
    </row>
    <row r="107" spans="1:19" ht="19.5" customHeight="1">
      <c r="A107" s="10" t="s">
        <v>845</v>
      </c>
      <c r="B107" s="16" t="s">
        <v>61</v>
      </c>
      <c r="C107" s="10">
        <v>2017</v>
      </c>
      <c r="D107" s="2">
        <f>SUM(E107,G107,I107,K107,M107,O107,P107,Q107,R107,S107)</f>
        <v>520000</v>
      </c>
      <c r="E107" s="3">
        <v>0</v>
      </c>
      <c r="F107" s="4">
        <v>0</v>
      </c>
      <c r="G107" s="3">
        <v>0</v>
      </c>
      <c r="H107" s="9">
        <v>0</v>
      </c>
      <c r="I107" s="9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520000</v>
      </c>
    </row>
    <row r="108" spans="1:19" ht="19.5" customHeight="1">
      <c r="A108" s="1" t="s">
        <v>846</v>
      </c>
      <c r="B108" s="16" t="s">
        <v>62</v>
      </c>
      <c r="C108" s="10">
        <v>2017</v>
      </c>
      <c r="D108" s="2">
        <f t="shared" si="16"/>
        <v>2971415.09</v>
      </c>
      <c r="E108" s="3">
        <v>0</v>
      </c>
      <c r="F108" s="4">
        <v>0</v>
      </c>
      <c r="G108" s="3">
        <v>0</v>
      </c>
      <c r="H108" s="9">
        <v>618.4</v>
      </c>
      <c r="I108" s="9">
        <v>2921415.09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50000</v>
      </c>
    </row>
    <row r="109" spans="1:19" ht="39.75" customHeight="1">
      <c r="A109" s="51" t="s">
        <v>406</v>
      </c>
      <c r="B109" s="51"/>
      <c r="C109" s="15"/>
      <c r="D109" s="8">
        <f>E109+G109+I109+K109+M109+O109+P109+Q109+R109+S109</f>
        <v>14833896.7</v>
      </c>
      <c r="E109" s="8">
        <f>SUM(E110:E114)</f>
        <v>0</v>
      </c>
      <c r="F109" s="8">
        <f aca="true" t="shared" si="17" ref="F109:S109">SUM(F110:F114)</f>
        <v>0</v>
      </c>
      <c r="G109" s="8">
        <f t="shared" si="17"/>
        <v>0</v>
      </c>
      <c r="H109" s="8">
        <f t="shared" si="17"/>
        <v>2692.3</v>
      </c>
      <c r="I109" s="8">
        <f>SUM(I110:I114)</f>
        <v>11715446.7</v>
      </c>
      <c r="J109" s="8">
        <f t="shared" si="17"/>
        <v>0</v>
      </c>
      <c r="K109" s="8">
        <f t="shared" si="17"/>
        <v>0</v>
      </c>
      <c r="L109" s="8">
        <f t="shared" si="17"/>
        <v>840</v>
      </c>
      <c r="M109" s="8">
        <f t="shared" si="17"/>
        <v>2318450</v>
      </c>
      <c r="N109" s="8">
        <f t="shared" si="17"/>
        <v>0</v>
      </c>
      <c r="O109" s="8">
        <f t="shared" si="17"/>
        <v>0</v>
      </c>
      <c r="P109" s="8">
        <f t="shared" si="17"/>
        <v>0</v>
      </c>
      <c r="Q109" s="8">
        <f t="shared" si="17"/>
        <v>0</v>
      </c>
      <c r="R109" s="8">
        <f t="shared" si="17"/>
        <v>700000</v>
      </c>
      <c r="S109" s="8">
        <f t="shared" si="17"/>
        <v>100000</v>
      </c>
    </row>
    <row r="110" spans="1:19" ht="19.5" customHeight="1">
      <c r="A110" s="1" t="s">
        <v>847</v>
      </c>
      <c r="B110" s="16" t="s">
        <v>79</v>
      </c>
      <c r="C110" s="10">
        <v>2017</v>
      </c>
      <c r="D110" s="2">
        <f>SUM(E110,G110,I110,K110,M110,O110,P110,Q110,R110,S110)</f>
        <v>2429360.6</v>
      </c>
      <c r="E110" s="3">
        <v>0</v>
      </c>
      <c r="F110" s="4">
        <v>0</v>
      </c>
      <c r="G110" s="3">
        <v>0</v>
      </c>
      <c r="H110" s="9">
        <v>591</v>
      </c>
      <c r="I110" s="9">
        <v>1629360.6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700000</v>
      </c>
      <c r="S110" s="3">
        <v>100000</v>
      </c>
    </row>
    <row r="111" spans="1:19" ht="19.5" customHeight="1">
      <c r="A111" s="10" t="s">
        <v>848</v>
      </c>
      <c r="B111" s="16" t="s">
        <v>80</v>
      </c>
      <c r="C111" s="10">
        <v>2017</v>
      </c>
      <c r="D111" s="2">
        <f>SUM(E111,G111,I111,K111,M111,O111,P111,Q111,R111,S111)</f>
        <v>1426886.1</v>
      </c>
      <c r="E111" s="3">
        <v>0</v>
      </c>
      <c r="F111" s="4">
        <v>0</v>
      </c>
      <c r="G111" s="3">
        <v>0</v>
      </c>
      <c r="H111" s="9">
        <v>297.3</v>
      </c>
      <c r="I111" s="9">
        <v>1426886.1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</row>
    <row r="112" spans="1:19" ht="19.5" customHeight="1">
      <c r="A112" s="10" t="s">
        <v>849</v>
      </c>
      <c r="B112" s="16" t="s">
        <v>81</v>
      </c>
      <c r="C112" s="10">
        <v>2017</v>
      </c>
      <c r="D112" s="2">
        <f>SUM(E112,G112,I112,K112,M112,O112,P112,Q112,R112,S112)</f>
        <v>1828800</v>
      </c>
      <c r="E112" s="3">
        <v>0</v>
      </c>
      <c r="F112" s="4">
        <v>0</v>
      </c>
      <c r="G112" s="3">
        <v>0</v>
      </c>
      <c r="H112" s="9">
        <v>381</v>
      </c>
      <c r="I112" s="9">
        <v>1828800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</row>
    <row r="113" spans="1:19" ht="19.5" customHeight="1">
      <c r="A113" s="1" t="s">
        <v>850</v>
      </c>
      <c r="B113" s="16" t="s">
        <v>748</v>
      </c>
      <c r="D113" s="2">
        <f>SUM(E113,G113,I113,K113,M113,O113,P113,Q113,R113,S113)</f>
        <v>6302450</v>
      </c>
      <c r="E113" s="3">
        <v>0</v>
      </c>
      <c r="F113" s="4">
        <v>0</v>
      </c>
      <c r="G113" s="3">
        <v>0</v>
      </c>
      <c r="H113" s="9">
        <v>830</v>
      </c>
      <c r="I113" s="9">
        <v>3984000</v>
      </c>
      <c r="J113" s="3">
        <v>0</v>
      </c>
      <c r="K113" s="3">
        <v>0</v>
      </c>
      <c r="L113" s="3">
        <v>840</v>
      </c>
      <c r="M113" s="3">
        <v>2318450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</row>
    <row r="114" spans="1:19" ht="19.5" customHeight="1">
      <c r="A114" s="1" t="s">
        <v>851</v>
      </c>
      <c r="B114" s="16" t="s">
        <v>1204</v>
      </c>
      <c r="C114" s="10">
        <v>2017</v>
      </c>
      <c r="D114" s="2">
        <f>SUM(E114,G114,I114,K114,M114,O114,P114,Q114,R114,S114)</f>
        <v>2846400</v>
      </c>
      <c r="E114" s="3">
        <v>0</v>
      </c>
      <c r="F114" s="4">
        <v>0</v>
      </c>
      <c r="G114" s="3">
        <v>0</v>
      </c>
      <c r="H114" s="3">
        <v>593</v>
      </c>
      <c r="I114" s="3">
        <v>2846400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</row>
    <row r="115" spans="1:19" ht="39.75" customHeight="1">
      <c r="A115" s="51" t="s">
        <v>407</v>
      </c>
      <c r="B115" s="51"/>
      <c r="C115" s="15"/>
      <c r="D115" s="8">
        <f>E115+G115+I115+K115+M115+O115+P115+Q115+R115+S115</f>
        <v>4385000</v>
      </c>
      <c r="E115" s="8">
        <f>SUM(E116)</f>
        <v>0</v>
      </c>
      <c r="F115" s="8">
        <f aca="true" t="shared" si="18" ref="F115:S115">SUM(F116)</f>
        <v>0</v>
      </c>
      <c r="G115" s="8">
        <f t="shared" si="18"/>
        <v>0</v>
      </c>
      <c r="H115" s="8">
        <f t="shared" si="18"/>
        <v>1455</v>
      </c>
      <c r="I115" s="8">
        <f t="shared" si="18"/>
        <v>4365000</v>
      </c>
      <c r="J115" s="8">
        <f t="shared" si="18"/>
        <v>0</v>
      </c>
      <c r="K115" s="8">
        <f t="shared" si="18"/>
        <v>0</v>
      </c>
      <c r="L115" s="8">
        <f t="shared" si="18"/>
        <v>0</v>
      </c>
      <c r="M115" s="8">
        <f t="shared" si="18"/>
        <v>0</v>
      </c>
      <c r="N115" s="8">
        <f t="shared" si="18"/>
        <v>0</v>
      </c>
      <c r="O115" s="8">
        <f t="shared" si="18"/>
        <v>0</v>
      </c>
      <c r="P115" s="8">
        <f t="shared" si="18"/>
        <v>0</v>
      </c>
      <c r="Q115" s="8">
        <f t="shared" si="18"/>
        <v>0</v>
      </c>
      <c r="R115" s="8">
        <f t="shared" si="18"/>
        <v>0</v>
      </c>
      <c r="S115" s="8">
        <f t="shared" si="18"/>
        <v>20000</v>
      </c>
    </row>
    <row r="116" spans="1:19" ht="19.5" customHeight="1">
      <c r="A116" s="1" t="s">
        <v>852</v>
      </c>
      <c r="B116" s="16" t="s">
        <v>729</v>
      </c>
      <c r="C116" s="10">
        <v>2017</v>
      </c>
      <c r="D116" s="2">
        <f>SUM(E116,G116,I116,K116,M116,O116,P116,Q116,R116,S116)</f>
        <v>4385000</v>
      </c>
      <c r="E116" s="3">
        <v>0</v>
      </c>
      <c r="F116" s="4">
        <v>0</v>
      </c>
      <c r="G116" s="3">
        <v>0</v>
      </c>
      <c r="H116" s="9">
        <v>1455</v>
      </c>
      <c r="I116" s="9">
        <v>4365000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20000</v>
      </c>
    </row>
    <row r="117" spans="1:19" ht="39.75" customHeight="1">
      <c r="A117" s="51" t="s">
        <v>408</v>
      </c>
      <c r="B117" s="51"/>
      <c r="C117" s="15"/>
      <c r="D117" s="8">
        <f>E117+G117+I117+K117+M117+O117+P117+Q117+R117+S117</f>
        <v>2729742.6</v>
      </c>
      <c r="E117" s="8">
        <f>SUM(E118)</f>
        <v>0</v>
      </c>
      <c r="F117" s="8">
        <f aca="true" t="shared" si="19" ref="F117:S117">SUM(F118)</f>
        <v>0</v>
      </c>
      <c r="G117" s="8">
        <f t="shared" si="19"/>
        <v>0</v>
      </c>
      <c r="H117" s="8">
        <f t="shared" si="19"/>
        <v>648.4</v>
      </c>
      <c r="I117" s="8">
        <f t="shared" si="19"/>
        <v>2729742.6</v>
      </c>
      <c r="J117" s="8">
        <f t="shared" si="19"/>
        <v>0</v>
      </c>
      <c r="K117" s="8">
        <f t="shared" si="19"/>
        <v>0</v>
      </c>
      <c r="L117" s="8">
        <f t="shared" si="19"/>
        <v>0</v>
      </c>
      <c r="M117" s="8">
        <f t="shared" si="19"/>
        <v>0</v>
      </c>
      <c r="N117" s="8">
        <f t="shared" si="19"/>
        <v>0</v>
      </c>
      <c r="O117" s="8">
        <f t="shared" si="19"/>
        <v>0</v>
      </c>
      <c r="P117" s="8">
        <f t="shared" si="19"/>
        <v>0</v>
      </c>
      <c r="Q117" s="8">
        <f t="shared" si="19"/>
        <v>0</v>
      </c>
      <c r="R117" s="8">
        <f t="shared" si="19"/>
        <v>0</v>
      </c>
      <c r="S117" s="8">
        <f t="shared" si="19"/>
        <v>0</v>
      </c>
    </row>
    <row r="118" spans="1:19" ht="19.5" customHeight="1">
      <c r="A118" s="1" t="s">
        <v>853</v>
      </c>
      <c r="B118" s="16" t="s">
        <v>85</v>
      </c>
      <c r="C118" s="10">
        <v>2017</v>
      </c>
      <c r="D118" s="2">
        <f>SUM(E118,G118,I118,K118,M118,O118,P118,Q118,R118,S118)</f>
        <v>2729742.6</v>
      </c>
      <c r="E118" s="3">
        <v>0</v>
      </c>
      <c r="F118" s="4">
        <v>0</v>
      </c>
      <c r="G118" s="3">
        <v>0</v>
      </c>
      <c r="H118" s="9">
        <v>648.4</v>
      </c>
      <c r="I118" s="9">
        <v>2729742.6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</row>
    <row r="119" spans="1:19" ht="19.5" customHeight="1">
      <c r="A119" s="51" t="s">
        <v>409</v>
      </c>
      <c r="B119" s="54"/>
      <c r="C119" s="15"/>
      <c r="D119" s="8">
        <f>E119+G119+I119+K119+M119+O119+P119+Q119+R119+S119</f>
        <v>281400972.02</v>
      </c>
      <c r="E119" s="8">
        <f>SUM(E120:E184)</f>
        <v>18762937.64</v>
      </c>
      <c r="F119" s="8">
        <f aca="true" t="shared" si="20" ref="F119:S119">SUM(F120:F184)</f>
        <v>5</v>
      </c>
      <c r="G119" s="8">
        <f t="shared" si="20"/>
        <v>13000000</v>
      </c>
      <c r="H119" s="8">
        <f t="shared" si="20"/>
        <v>45391.72000000001</v>
      </c>
      <c r="I119" s="8">
        <f>SUM(I120:I184)</f>
        <v>155201219.07</v>
      </c>
      <c r="J119" s="8">
        <f t="shared" si="20"/>
        <v>0</v>
      </c>
      <c r="K119" s="8">
        <f t="shared" si="20"/>
        <v>0</v>
      </c>
      <c r="L119" s="8">
        <f t="shared" si="20"/>
        <v>29433.8</v>
      </c>
      <c r="M119" s="8">
        <f t="shared" si="20"/>
        <v>66615635.34000001</v>
      </c>
      <c r="N119" s="8">
        <f t="shared" si="20"/>
        <v>625.8</v>
      </c>
      <c r="O119" s="8">
        <f t="shared" si="20"/>
        <v>366180.5</v>
      </c>
      <c r="P119" s="8">
        <f t="shared" si="20"/>
        <v>1338092.1099999999</v>
      </c>
      <c r="Q119" s="8">
        <f t="shared" si="20"/>
        <v>0</v>
      </c>
      <c r="R119" s="8">
        <f t="shared" si="20"/>
        <v>17621628.15</v>
      </c>
      <c r="S119" s="8">
        <f t="shared" si="20"/>
        <v>8495279.21</v>
      </c>
    </row>
    <row r="120" spans="1:19" ht="19.5" customHeight="1">
      <c r="A120" s="1" t="s">
        <v>854</v>
      </c>
      <c r="B120" s="19" t="s">
        <v>110</v>
      </c>
      <c r="C120" s="10">
        <v>2017</v>
      </c>
      <c r="D120" s="2">
        <f>SUM(E120,G120,I120,K120,M120,O120,P120,Q120,R120,S120)</f>
        <v>4863160.02</v>
      </c>
      <c r="E120" s="3">
        <v>0</v>
      </c>
      <c r="F120" s="4">
        <v>0</v>
      </c>
      <c r="G120" s="3">
        <v>0</v>
      </c>
      <c r="H120" s="3">
        <v>788</v>
      </c>
      <c r="I120" s="3">
        <v>2848460.38</v>
      </c>
      <c r="J120" s="3">
        <v>0</v>
      </c>
      <c r="K120" s="3">
        <v>0</v>
      </c>
      <c r="L120" s="3">
        <v>913.2</v>
      </c>
      <c r="M120" s="9">
        <v>1969420.43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45279.21</v>
      </c>
    </row>
    <row r="121" spans="1:19" ht="19.5" customHeight="1">
      <c r="A121" s="1" t="s">
        <v>855</v>
      </c>
      <c r="B121" s="19" t="s">
        <v>111</v>
      </c>
      <c r="C121" s="10">
        <v>2017</v>
      </c>
      <c r="D121" s="2">
        <f aca="true" t="shared" si="21" ref="D121:D183">SUM(E121,G121,I121,K121,M121,O121,P121,Q121,R121,S121)</f>
        <v>3895695.38</v>
      </c>
      <c r="E121" s="3">
        <v>0</v>
      </c>
      <c r="F121" s="4">
        <v>0</v>
      </c>
      <c r="G121" s="3">
        <v>0</v>
      </c>
      <c r="H121" s="3">
        <v>671</v>
      </c>
      <c r="I121" s="3">
        <v>2568674.58</v>
      </c>
      <c r="J121" s="3">
        <v>0</v>
      </c>
      <c r="K121" s="3">
        <v>0</v>
      </c>
      <c r="L121" s="3">
        <v>713.7</v>
      </c>
      <c r="M121" s="9">
        <v>1277020.8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50000</v>
      </c>
    </row>
    <row r="122" spans="1:19" ht="19.5" customHeight="1">
      <c r="A122" s="1" t="s">
        <v>856</v>
      </c>
      <c r="B122" s="19" t="s">
        <v>112</v>
      </c>
      <c r="C122" s="10">
        <v>2017</v>
      </c>
      <c r="D122" s="2">
        <f t="shared" si="21"/>
        <v>4961173.73</v>
      </c>
      <c r="E122" s="3">
        <v>0</v>
      </c>
      <c r="F122" s="4">
        <v>0</v>
      </c>
      <c r="G122" s="3">
        <v>0</v>
      </c>
      <c r="H122" s="3">
        <v>692</v>
      </c>
      <c r="I122" s="3">
        <v>3010507.92</v>
      </c>
      <c r="J122" s="3">
        <v>0</v>
      </c>
      <c r="K122" s="3">
        <v>0</v>
      </c>
      <c r="L122" s="3">
        <v>812</v>
      </c>
      <c r="M122" s="9">
        <v>1900665.81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50000</v>
      </c>
    </row>
    <row r="123" spans="1:19" ht="19.5" customHeight="1">
      <c r="A123" s="1" t="s">
        <v>857</v>
      </c>
      <c r="B123" s="19" t="s">
        <v>779</v>
      </c>
      <c r="C123" s="10">
        <v>2017</v>
      </c>
      <c r="D123" s="2">
        <f t="shared" si="21"/>
        <v>200000</v>
      </c>
      <c r="E123" s="3">
        <v>0</v>
      </c>
      <c r="F123" s="4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200000</v>
      </c>
    </row>
    <row r="124" spans="1:19" ht="19.5" customHeight="1">
      <c r="A124" s="1" t="s">
        <v>858</v>
      </c>
      <c r="B124" s="19" t="s">
        <v>113</v>
      </c>
      <c r="C124" s="10">
        <v>2017</v>
      </c>
      <c r="D124" s="2">
        <f t="shared" si="21"/>
        <v>4404299.36</v>
      </c>
      <c r="E124" s="3">
        <v>0</v>
      </c>
      <c r="F124" s="4">
        <v>0</v>
      </c>
      <c r="G124" s="3">
        <v>0</v>
      </c>
      <c r="H124" s="3">
        <v>594</v>
      </c>
      <c r="I124" s="3">
        <v>2533746.85</v>
      </c>
      <c r="J124" s="3">
        <v>0</v>
      </c>
      <c r="K124" s="3">
        <v>0</v>
      </c>
      <c r="L124" s="3">
        <v>927</v>
      </c>
      <c r="M124" s="9">
        <v>1820552.51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50000</v>
      </c>
    </row>
    <row r="125" spans="1:19" ht="19.5" customHeight="1">
      <c r="A125" s="1" t="s">
        <v>859</v>
      </c>
      <c r="B125" s="19" t="s">
        <v>114</v>
      </c>
      <c r="C125" s="10">
        <v>2017</v>
      </c>
      <c r="D125" s="2">
        <f t="shared" si="21"/>
        <v>4574232.359999999</v>
      </c>
      <c r="E125" s="3">
        <v>0</v>
      </c>
      <c r="F125" s="4">
        <v>0</v>
      </c>
      <c r="G125" s="3">
        <v>0</v>
      </c>
      <c r="H125" s="3">
        <v>369</v>
      </c>
      <c r="I125" s="3">
        <v>2643268.84</v>
      </c>
      <c r="J125" s="3">
        <v>0</v>
      </c>
      <c r="K125" s="3">
        <v>0</v>
      </c>
      <c r="L125" s="3">
        <v>966</v>
      </c>
      <c r="M125" s="9">
        <v>1880963.52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50000</v>
      </c>
    </row>
    <row r="126" spans="1:19" ht="19.5" customHeight="1">
      <c r="A126" s="1" t="s">
        <v>860</v>
      </c>
      <c r="B126" s="19" t="s">
        <v>115</v>
      </c>
      <c r="C126" s="10">
        <v>2017</v>
      </c>
      <c r="D126" s="2">
        <f t="shared" si="21"/>
        <v>2998843.14</v>
      </c>
      <c r="E126" s="3">
        <v>0</v>
      </c>
      <c r="F126" s="4">
        <v>0</v>
      </c>
      <c r="G126" s="3">
        <v>0</v>
      </c>
      <c r="H126" s="3">
        <v>405</v>
      </c>
      <c r="I126" s="3">
        <v>1711788.06</v>
      </c>
      <c r="J126" s="3">
        <v>0</v>
      </c>
      <c r="K126" s="3">
        <v>0</v>
      </c>
      <c r="L126" s="3">
        <v>571</v>
      </c>
      <c r="M126" s="9">
        <v>1237055.08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50000</v>
      </c>
    </row>
    <row r="127" spans="1:19" ht="19.5" customHeight="1">
      <c r="A127" s="1" t="s">
        <v>861</v>
      </c>
      <c r="B127" s="19" t="s">
        <v>116</v>
      </c>
      <c r="C127" s="10">
        <v>2017</v>
      </c>
      <c r="D127" s="2">
        <f t="shared" si="21"/>
        <v>2873716.48</v>
      </c>
      <c r="E127" s="3">
        <v>0</v>
      </c>
      <c r="F127" s="4">
        <v>0</v>
      </c>
      <c r="G127" s="3">
        <v>0</v>
      </c>
      <c r="H127" s="3">
        <v>397</v>
      </c>
      <c r="I127" s="3">
        <v>1651838.02</v>
      </c>
      <c r="J127" s="3">
        <v>0</v>
      </c>
      <c r="K127" s="3">
        <v>0</v>
      </c>
      <c r="L127" s="3">
        <v>677</v>
      </c>
      <c r="M127" s="9">
        <v>1171878.46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50000</v>
      </c>
    </row>
    <row r="128" spans="1:19" ht="19.5" customHeight="1">
      <c r="A128" s="1" t="s">
        <v>862</v>
      </c>
      <c r="B128" s="19" t="s">
        <v>117</v>
      </c>
      <c r="C128" s="10">
        <v>2017</v>
      </c>
      <c r="D128" s="2">
        <f t="shared" si="21"/>
        <v>2818558.75</v>
      </c>
      <c r="E128" s="3">
        <v>0</v>
      </c>
      <c r="F128" s="4">
        <v>0</v>
      </c>
      <c r="G128" s="3">
        <v>0</v>
      </c>
      <c r="H128" s="3">
        <v>553</v>
      </c>
      <c r="I128" s="3">
        <v>1647329.35</v>
      </c>
      <c r="J128" s="3">
        <v>0</v>
      </c>
      <c r="K128" s="3">
        <v>0</v>
      </c>
      <c r="L128" s="3">
        <v>556</v>
      </c>
      <c r="M128" s="9">
        <v>1121229.4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50000</v>
      </c>
    </row>
    <row r="129" spans="1:19" ht="19.5" customHeight="1">
      <c r="A129" s="1" t="s">
        <v>863</v>
      </c>
      <c r="B129" s="19" t="s">
        <v>118</v>
      </c>
      <c r="C129" s="10">
        <v>2017</v>
      </c>
      <c r="D129" s="2">
        <f t="shared" si="21"/>
        <v>2427604.0700000003</v>
      </c>
      <c r="E129" s="3">
        <v>0</v>
      </c>
      <c r="F129" s="4">
        <v>0</v>
      </c>
      <c r="G129" s="3">
        <v>0</v>
      </c>
      <c r="H129" s="3">
        <v>376</v>
      </c>
      <c r="I129" s="3">
        <v>1291319.07</v>
      </c>
      <c r="J129" s="3">
        <v>0</v>
      </c>
      <c r="K129" s="3">
        <v>0</v>
      </c>
      <c r="L129" s="3">
        <v>417</v>
      </c>
      <c r="M129" s="9">
        <v>1086285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50000</v>
      </c>
    </row>
    <row r="130" spans="1:19" ht="19.5" customHeight="1">
      <c r="A130" s="1" t="s">
        <v>864</v>
      </c>
      <c r="B130" s="19" t="s">
        <v>119</v>
      </c>
      <c r="C130" s="10">
        <v>2017</v>
      </c>
      <c r="D130" s="2">
        <f t="shared" si="21"/>
        <v>3118571.54</v>
      </c>
      <c r="E130" s="3">
        <v>0</v>
      </c>
      <c r="F130" s="4">
        <v>0</v>
      </c>
      <c r="G130" s="3">
        <v>0</v>
      </c>
      <c r="H130" s="3">
        <v>374</v>
      </c>
      <c r="I130" s="3">
        <v>1780855.4</v>
      </c>
      <c r="J130" s="3">
        <v>0</v>
      </c>
      <c r="K130" s="3">
        <v>0</v>
      </c>
      <c r="L130" s="3">
        <v>561</v>
      </c>
      <c r="M130" s="9">
        <v>1287716.14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50000</v>
      </c>
    </row>
    <row r="131" spans="1:19" ht="19.5" customHeight="1">
      <c r="A131" s="1" t="s">
        <v>865</v>
      </c>
      <c r="B131" s="19" t="s">
        <v>120</v>
      </c>
      <c r="C131" s="10">
        <v>2017</v>
      </c>
      <c r="D131" s="2">
        <f t="shared" si="21"/>
        <v>3253246.19</v>
      </c>
      <c r="E131" s="3">
        <v>0</v>
      </c>
      <c r="F131" s="4">
        <v>0</v>
      </c>
      <c r="G131" s="3">
        <v>0</v>
      </c>
      <c r="H131" s="3">
        <v>366</v>
      </c>
      <c r="I131" s="3">
        <v>1756800</v>
      </c>
      <c r="J131" s="3">
        <v>0</v>
      </c>
      <c r="K131" s="3">
        <v>0</v>
      </c>
      <c r="L131" s="3">
        <v>651</v>
      </c>
      <c r="M131" s="9">
        <v>1446446.19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50000</v>
      </c>
    </row>
    <row r="132" spans="1:19" ht="19.5" customHeight="1">
      <c r="A132" s="1" t="s">
        <v>866</v>
      </c>
      <c r="B132" s="19" t="s">
        <v>130</v>
      </c>
      <c r="C132" s="10">
        <v>2017</v>
      </c>
      <c r="D132" s="2">
        <f t="shared" si="21"/>
        <v>3576892.86</v>
      </c>
      <c r="E132" s="3">
        <v>0</v>
      </c>
      <c r="F132" s="4">
        <v>0</v>
      </c>
      <c r="G132" s="3">
        <v>0</v>
      </c>
      <c r="H132" s="3">
        <v>1387</v>
      </c>
      <c r="I132" s="3">
        <v>2776892.86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700000</v>
      </c>
      <c r="S132" s="3">
        <v>100000</v>
      </c>
    </row>
    <row r="133" spans="1:19" ht="19.5" customHeight="1">
      <c r="A133" s="1" t="s">
        <v>867</v>
      </c>
      <c r="B133" s="19" t="s">
        <v>135</v>
      </c>
      <c r="C133" s="1">
        <v>2017</v>
      </c>
      <c r="D133" s="2">
        <f t="shared" si="21"/>
        <v>3408000</v>
      </c>
      <c r="E133" s="3">
        <v>0</v>
      </c>
      <c r="F133" s="4">
        <v>0</v>
      </c>
      <c r="G133" s="3">
        <v>0</v>
      </c>
      <c r="H133" s="3">
        <v>710</v>
      </c>
      <c r="I133" s="3">
        <v>3408000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</row>
    <row r="134" spans="1:19" ht="19.5" customHeight="1">
      <c r="A134" s="1" t="s">
        <v>1302</v>
      </c>
      <c r="B134" s="19" t="s">
        <v>141</v>
      </c>
      <c r="C134" s="10">
        <v>2017</v>
      </c>
      <c r="D134" s="2">
        <f t="shared" si="21"/>
        <v>7077400</v>
      </c>
      <c r="E134" s="3">
        <v>0</v>
      </c>
      <c r="F134" s="4">
        <v>1</v>
      </c>
      <c r="G134" s="3">
        <v>2600000</v>
      </c>
      <c r="H134" s="3">
        <v>1225.5</v>
      </c>
      <c r="I134" s="3">
        <v>3677400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700000</v>
      </c>
      <c r="S134" s="3">
        <v>100000</v>
      </c>
    </row>
    <row r="135" spans="1:19" ht="19.5" customHeight="1">
      <c r="A135" s="1" t="s">
        <v>868</v>
      </c>
      <c r="B135" s="19" t="s">
        <v>144</v>
      </c>
      <c r="C135" s="10">
        <v>2017</v>
      </c>
      <c r="D135" s="2">
        <f t="shared" si="21"/>
        <v>5705900</v>
      </c>
      <c r="E135" s="3">
        <v>0</v>
      </c>
      <c r="F135" s="4">
        <v>0</v>
      </c>
      <c r="G135" s="3">
        <v>0</v>
      </c>
      <c r="H135" s="3">
        <v>1695</v>
      </c>
      <c r="I135" s="3">
        <v>5085000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520900</v>
      </c>
      <c r="S135" s="3">
        <v>100000</v>
      </c>
    </row>
    <row r="136" spans="1:19" ht="19.5" customHeight="1">
      <c r="A136" s="1" t="s">
        <v>869</v>
      </c>
      <c r="B136" s="19" t="s">
        <v>145</v>
      </c>
      <c r="C136" s="10">
        <v>2017</v>
      </c>
      <c r="D136" s="2">
        <f t="shared" si="21"/>
        <v>2674853.06</v>
      </c>
      <c r="E136" s="3">
        <v>0</v>
      </c>
      <c r="F136" s="4">
        <v>0</v>
      </c>
      <c r="G136" s="3">
        <v>0</v>
      </c>
      <c r="H136" s="3">
        <v>1333</v>
      </c>
      <c r="I136" s="3">
        <v>2064853.06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510000</v>
      </c>
      <c r="S136" s="3">
        <v>100000</v>
      </c>
    </row>
    <row r="137" spans="1:19" ht="19.5" customHeight="1">
      <c r="A137" s="1" t="s">
        <v>870</v>
      </c>
      <c r="B137" s="19" t="s">
        <v>153</v>
      </c>
      <c r="C137" s="10">
        <v>2017</v>
      </c>
      <c r="D137" s="2">
        <f t="shared" si="21"/>
        <v>800000</v>
      </c>
      <c r="E137" s="3">
        <v>0</v>
      </c>
      <c r="F137" s="4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700000</v>
      </c>
      <c r="S137" s="3">
        <v>100000</v>
      </c>
    </row>
    <row r="138" spans="1:19" ht="19.5" customHeight="1">
      <c r="A138" s="1" t="s">
        <v>871</v>
      </c>
      <c r="B138" s="19" t="s">
        <v>742</v>
      </c>
      <c r="C138" s="10">
        <v>2017</v>
      </c>
      <c r="D138" s="2">
        <f>SUM(E138,G138,I138,K138,M138,O138,P138,Q138,R138,S138)</f>
        <v>700000</v>
      </c>
      <c r="E138" s="3">
        <v>0</v>
      </c>
      <c r="F138" s="4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700000</v>
      </c>
    </row>
    <row r="139" spans="1:19" ht="19.5" customHeight="1">
      <c r="A139" s="1" t="s">
        <v>1280</v>
      </c>
      <c r="B139" s="19" t="s">
        <v>154</v>
      </c>
      <c r="C139" s="10">
        <v>2017</v>
      </c>
      <c r="D139" s="2">
        <f t="shared" si="21"/>
        <v>2707230.5700000003</v>
      </c>
      <c r="E139" s="3">
        <v>0</v>
      </c>
      <c r="F139" s="4">
        <v>0</v>
      </c>
      <c r="G139" s="3">
        <v>0</v>
      </c>
      <c r="H139" s="3">
        <v>921</v>
      </c>
      <c r="I139" s="3">
        <v>2082680.57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524550</v>
      </c>
      <c r="S139" s="3">
        <v>100000</v>
      </c>
    </row>
    <row r="140" spans="1:19" ht="19.5" customHeight="1">
      <c r="A140" s="1" t="s">
        <v>872</v>
      </c>
      <c r="B140" s="16" t="s">
        <v>156</v>
      </c>
      <c r="C140" s="10">
        <v>2017</v>
      </c>
      <c r="D140" s="2">
        <f t="shared" si="21"/>
        <v>963147.2</v>
      </c>
      <c r="E140" s="3">
        <v>0</v>
      </c>
      <c r="F140" s="4">
        <v>0</v>
      </c>
      <c r="G140" s="3">
        <v>0</v>
      </c>
      <c r="H140" s="3">
        <v>432</v>
      </c>
      <c r="I140" s="3">
        <v>963147.2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</row>
    <row r="141" spans="1:19" ht="19.5" customHeight="1">
      <c r="A141" s="1" t="s">
        <v>873</v>
      </c>
      <c r="B141" s="19" t="s">
        <v>160</v>
      </c>
      <c r="C141" s="1">
        <v>2017</v>
      </c>
      <c r="D141" s="2">
        <f t="shared" si="21"/>
        <v>11334920</v>
      </c>
      <c r="E141" s="3">
        <v>0</v>
      </c>
      <c r="F141" s="4">
        <v>0</v>
      </c>
      <c r="G141" s="3">
        <v>0</v>
      </c>
      <c r="H141" s="3">
        <v>1165.8</v>
      </c>
      <c r="I141" s="3">
        <v>5595840</v>
      </c>
      <c r="J141" s="3">
        <v>0</v>
      </c>
      <c r="K141" s="3">
        <v>0</v>
      </c>
      <c r="L141" s="3">
        <v>1896</v>
      </c>
      <c r="M141" s="3">
        <v>4939080</v>
      </c>
      <c r="N141" s="3">
        <v>0</v>
      </c>
      <c r="O141" s="3">
        <v>0</v>
      </c>
      <c r="P141" s="3">
        <v>0</v>
      </c>
      <c r="Q141" s="3">
        <v>0</v>
      </c>
      <c r="R141" s="3">
        <v>700000</v>
      </c>
      <c r="S141" s="3">
        <v>100000</v>
      </c>
    </row>
    <row r="142" spans="1:19" ht="19.5" customHeight="1">
      <c r="A142" s="1" t="s">
        <v>874</v>
      </c>
      <c r="B142" s="19" t="s">
        <v>161</v>
      </c>
      <c r="C142" s="10">
        <v>2017</v>
      </c>
      <c r="D142" s="2">
        <f t="shared" si="21"/>
        <v>7691539.5</v>
      </c>
      <c r="E142" s="3">
        <v>0</v>
      </c>
      <c r="F142" s="4">
        <v>0</v>
      </c>
      <c r="G142" s="3">
        <v>0</v>
      </c>
      <c r="H142" s="3">
        <v>610</v>
      </c>
      <c r="I142" s="3">
        <v>2928000</v>
      </c>
      <c r="J142" s="3">
        <v>0</v>
      </c>
      <c r="K142" s="3">
        <v>0</v>
      </c>
      <c r="L142" s="3">
        <v>1559.9</v>
      </c>
      <c r="M142" s="3">
        <v>4063539.5</v>
      </c>
      <c r="N142" s="3">
        <v>0</v>
      </c>
      <c r="O142" s="3">
        <v>0</v>
      </c>
      <c r="P142" s="3">
        <v>600000</v>
      </c>
      <c r="Q142" s="3">
        <v>0</v>
      </c>
      <c r="R142" s="3">
        <v>0</v>
      </c>
      <c r="S142" s="3">
        <v>100000</v>
      </c>
    </row>
    <row r="143" spans="1:19" ht="19.5" customHeight="1">
      <c r="A143" s="1" t="s">
        <v>875</v>
      </c>
      <c r="B143" s="19" t="s">
        <v>776</v>
      </c>
      <c r="C143" s="1">
        <v>2018</v>
      </c>
      <c r="D143" s="2">
        <f t="shared" si="21"/>
        <v>3404979.7</v>
      </c>
      <c r="E143" s="3">
        <v>500204.7</v>
      </c>
      <c r="G143" s="3">
        <v>0</v>
      </c>
      <c r="H143" s="3">
        <v>350</v>
      </c>
      <c r="I143" s="3">
        <v>1680000</v>
      </c>
      <c r="J143" s="3">
        <v>0</v>
      </c>
      <c r="K143" s="3">
        <v>0</v>
      </c>
      <c r="L143" s="3">
        <v>436</v>
      </c>
      <c r="M143" s="3">
        <v>924775</v>
      </c>
      <c r="N143" s="3">
        <v>0</v>
      </c>
      <c r="O143" s="3">
        <v>0</v>
      </c>
      <c r="P143" s="3">
        <v>300000</v>
      </c>
      <c r="Q143" s="3">
        <v>0</v>
      </c>
      <c r="R143" s="3">
        <v>0</v>
      </c>
      <c r="S143" s="3">
        <v>0</v>
      </c>
    </row>
    <row r="144" spans="1:19" ht="19.5" customHeight="1">
      <c r="A144" s="1" t="s">
        <v>876</v>
      </c>
      <c r="B144" s="19" t="s">
        <v>172</v>
      </c>
      <c r="C144" s="10">
        <v>2017</v>
      </c>
      <c r="D144" s="2">
        <f t="shared" si="21"/>
        <v>2511059.91</v>
      </c>
      <c r="E144" s="3">
        <v>0</v>
      </c>
      <c r="F144" s="4">
        <v>0</v>
      </c>
      <c r="G144" s="3">
        <v>0</v>
      </c>
      <c r="H144" s="3">
        <v>854.66</v>
      </c>
      <c r="I144" s="3">
        <v>1896059.91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515000</v>
      </c>
      <c r="S144" s="3">
        <v>100000</v>
      </c>
    </row>
    <row r="145" spans="1:19" ht="19.5" customHeight="1">
      <c r="A145" s="1" t="s">
        <v>877</v>
      </c>
      <c r="B145" s="19" t="s">
        <v>173</v>
      </c>
      <c r="C145" s="10">
        <v>2017</v>
      </c>
      <c r="D145" s="2">
        <f t="shared" si="21"/>
        <v>7625424.25</v>
      </c>
      <c r="E145" s="3">
        <v>0</v>
      </c>
      <c r="F145" s="4">
        <v>0</v>
      </c>
      <c r="G145" s="3">
        <v>0</v>
      </c>
      <c r="H145" s="3">
        <v>804</v>
      </c>
      <c r="I145" s="3">
        <v>3807480.92</v>
      </c>
      <c r="J145" s="3">
        <v>0</v>
      </c>
      <c r="K145" s="3">
        <v>0</v>
      </c>
      <c r="L145" s="3">
        <v>1367</v>
      </c>
      <c r="M145" s="9">
        <v>3017943.33</v>
      </c>
      <c r="N145" s="3">
        <v>0</v>
      </c>
      <c r="O145" s="3">
        <v>0</v>
      </c>
      <c r="P145" s="3">
        <v>0</v>
      </c>
      <c r="Q145" s="3">
        <v>0</v>
      </c>
      <c r="R145" s="3">
        <v>700000</v>
      </c>
      <c r="S145" s="3">
        <v>100000</v>
      </c>
    </row>
    <row r="146" spans="1:19" ht="19.5" customHeight="1">
      <c r="A146" s="1" t="s">
        <v>878</v>
      </c>
      <c r="B146" s="19" t="s">
        <v>175</v>
      </c>
      <c r="C146" s="10">
        <v>2017</v>
      </c>
      <c r="D146" s="2">
        <f t="shared" si="21"/>
        <v>3173720.15</v>
      </c>
      <c r="E146" s="3">
        <v>0</v>
      </c>
      <c r="F146" s="4">
        <v>0</v>
      </c>
      <c r="G146" s="3">
        <v>0</v>
      </c>
      <c r="H146" s="3">
        <v>478</v>
      </c>
      <c r="I146" s="3">
        <v>1766010.15</v>
      </c>
      <c r="J146" s="3">
        <v>0</v>
      </c>
      <c r="K146" s="3">
        <v>0</v>
      </c>
      <c r="L146" s="3">
        <v>502</v>
      </c>
      <c r="M146" s="9">
        <v>1307710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100000</v>
      </c>
    </row>
    <row r="147" spans="1:19" ht="19.5" customHeight="1">
      <c r="A147" s="1" t="s">
        <v>879</v>
      </c>
      <c r="B147" s="19" t="s">
        <v>176</v>
      </c>
      <c r="C147" s="10">
        <v>2017</v>
      </c>
      <c r="D147" s="2">
        <f t="shared" si="21"/>
        <v>4597815.98</v>
      </c>
      <c r="E147" s="3">
        <v>0</v>
      </c>
      <c r="F147" s="4">
        <v>0</v>
      </c>
      <c r="G147" s="3">
        <v>0</v>
      </c>
      <c r="H147" s="3">
        <v>603.1</v>
      </c>
      <c r="I147" s="3">
        <v>2894880</v>
      </c>
      <c r="J147" s="3">
        <v>0</v>
      </c>
      <c r="K147" s="3">
        <v>0</v>
      </c>
      <c r="L147" s="3">
        <v>830</v>
      </c>
      <c r="M147" s="9">
        <v>1602935.98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100000</v>
      </c>
    </row>
    <row r="148" spans="1:19" ht="19.5" customHeight="1">
      <c r="A148" s="1" t="s">
        <v>880</v>
      </c>
      <c r="B148" s="19" t="s">
        <v>178</v>
      </c>
      <c r="C148" s="10">
        <v>2017</v>
      </c>
      <c r="D148" s="2">
        <f t="shared" si="21"/>
        <v>4184320.5200000005</v>
      </c>
      <c r="E148" s="3">
        <v>0</v>
      </c>
      <c r="F148" s="4">
        <v>0</v>
      </c>
      <c r="G148" s="3">
        <v>0</v>
      </c>
      <c r="H148" s="3">
        <v>697</v>
      </c>
      <c r="I148" s="3">
        <v>2665481.72</v>
      </c>
      <c r="J148" s="3">
        <v>0</v>
      </c>
      <c r="K148" s="3">
        <v>0</v>
      </c>
      <c r="L148" s="3">
        <v>833</v>
      </c>
      <c r="M148" s="9">
        <v>1418838.8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100000</v>
      </c>
    </row>
    <row r="149" spans="1:19" ht="19.5" customHeight="1">
      <c r="A149" s="1" t="s">
        <v>881</v>
      </c>
      <c r="B149" s="19" t="s">
        <v>179</v>
      </c>
      <c r="C149" s="10">
        <v>2017</v>
      </c>
      <c r="D149" s="2">
        <f t="shared" si="21"/>
        <v>5734891.6</v>
      </c>
      <c r="E149" s="3">
        <v>0</v>
      </c>
      <c r="F149" s="4">
        <v>0</v>
      </c>
      <c r="G149" s="3">
        <v>0</v>
      </c>
      <c r="H149" s="3">
        <v>837.4</v>
      </c>
      <c r="I149" s="3">
        <v>4019520</v>
      </c>
      <c r="J149" s="3">
        <v>0</v>
      </c>
      <c r="K149" s="3">
        <v>0</v>
      </c>
      <c r="L149" s="3">
        <v>1038.2</v>
      </c>
      <c r="M149" s="9">
        <v>1615371.6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100000</v>
      </c>
    </row>
    <row r="150" spans="1:19" ht="19.5" customHeight="1">
      <c r="A150" s="1" t="s">
        <v>882</v>
      </c>
      <c r="B150" s="19" t="s">
        <v>180</v>
      </c>
      <c r="C150" s="10">
        <v>2017</v>
      </c>
      <c r="D150" s="2">
        <f t="shared" si="21"/>
        <v>4789722.2</v>
      </c>
      <c r="E150" s="3">
        <v>0</v>
      </c>
      <c r="F150" s="4">
        <v>0</v>
      </c>
      <c r="G150" s="3">
        <v>0</v>
      </c>
      <c r="H150" s="3">
        <v>621</v>
      </c>
      <c r="I150" s="3">
        <v>2980800</v>
      </c>
      <c r="J150" s="3">
        <v>0</v>
      </c>
      <c r="K150" s="3">
        <v>0</v>
      </c>
      <c r="L150" s="3">
        <v>881</v>
      </c>
      <c r="M150" s="9">
        <v>1708922.2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100000</v>
      </c>
    </row>
    <row r="151" spans="1:19" ht="19.5" customHeight="1">
      <c r="A151" s="1" t="s">
        <v>883</v>
      </c>
      <c r="B151" s="19" t="s">
        <v>181</v>
      </c>
      <c r="C151" s="10">
        <v>2017</v>
      </c>
      <c r="D151" s="2">
        <f t="shared" si="21"/>
        <v>6928234.51</v>
      </c>
      <c r="E151" s="3">
        <v>0</v>
      </c>
      <c r="F151" s="4">
        <v>0</v>
      </c>
      <c r="G151" s="3">
        <v>0</v>
      </c>
      <c r="H151" s="3">
        <v>868.7</v>
      </c>
      <c r="I151" s="3">
        <v>4169760</v>
      </c>
      <c r="J151" s="3">
        <v>0</v>
      </c>
      <c r="K151" s="3">
        <v>0</v>
      </c>
      <c r="L151" s="3">
        <v>1069</v>
      </c>
      <c r="M151" s="9">
        <v>2658474.51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100000</v>
      </c>
    </row>
    <row r="152" spans="1:19" ht="19.5" customHeight="1">
      <c r="A152" s="1" t="s">
        <v>884</v>
      </c>
      <c r="B152" s="19" t="s">
        <v>182</v>
      </c>
      <c r="C152" s="10">
        <v>2017</v>
      </c>
      <c r="D152" s="2">
        <f t="shared" si="21"/>
        <v>6694292.6</v>
      </c>
      <c r="E152" s="3">
        <v>0</v>
      </c>
      <c r="F152" s="4">
        <v>0</v>
      </c>
      <c r="G152" s="3">
        <v>0</v>
      </c>
      <c r="H152" s="3">
        <v>810.4</v>
      </c>
      <c r="I152" s="3">
        <v>3889920</v>
      </c>
      <c r="J152" s="3">
        <v>0</v>
      </c>
      <c r="K152" s="3">
        <v>0</v>
      </c>
      <c r="L152" s="3">
        <v>1067</v>
      </c>
      <c r="M152" s="9">
        <v>2704372.6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100000</v>
      </c>
    </row>
    <row r="153" spans="1:19" ht="19.5" customHeight="1">
      <c r="A153" s="1" t="s">
        <v>885</v>
      </c>
      <c r="B153" s="19" t="s">
        <v>183</v>
      </c>
      <c r="C153" s="10">
        <v>2017</v>
      </c>
      <c r="D153" s="2">
        <f t="shared" si="21"/>
        <v>4875659.6</v>
      </c>
      <c r="E153" s="3">
        <v>0</v>
      </c>
      <c r="F153" s="4">
        <v>0</v>
      </c>
      <c r="G153" s="3">
        <v>0</v>
      </c>
      <c r="H153" s="3">
        <v>620.1</v>
      </c>
      <c r="I153" s="3">
        <v>2976480</v>
      </c>
      <c r="J153" s="3">
        <v>0</v>
      </c>
      <c r="K153" s="3">
        <v>0</v>
      </c>
      <c r="L153" s="3">
        <v>863.5</v>
      </c>
      <c r="M153" s="9">
        <v>1799179.6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100000</v>
      </c>
    </row>
    <row r="154" spans="1:19" ht="19.5" customHeight="1">
      <c r="A154" s="1" t="s">
        <v>886</v>
      </c>
      <c r="B154" s="19" t="s">
        <v>184</v>
      </c>
      <c r="C154" s="10">
        <v>2017</v>
      </c>
      <c r="D154" s="2">
        <f t="shared" si="21"/>
        <v>5694352.1</v>
      </c>
      <c r="E154" s="3">
        <v>0</v>
      </c>
      <c r="F154" s="4">
        <v>0</v>
      </c>
      <c r="G154" s="3">
        <v>0</v>
      </c>
      <c r="H154" s="3">
        <v>790.2</v>
      </c>
      <c r="I154" s="3">
        <v>3792960</v>
      </c>
      <c r="J154" s="3">
        <v>0</v>
      </c>
      <c r="K154" s="3">
        <v>0</v>
      </c>
      <c r="L154" s="3">
        <v>964.3</v>
      </c>
      <c r="M154" s="9">
        <v>1801392.1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100000</v>
      </c>
    </row>
    <row r="155" spans="1:19" ht="19.5" customHeight="1">
      <c r="A155" s="1" t="s">
        <v>887</v>
      </c>
      <c r="B155" s="19" t="s">
        <v>185</v>
      </c>
      <c r="C155" s="1">
        <v>2019</v>
      </c>
      <c r="D155" s="2">
        <f t="shared" si="21"/>
        <v>4742400</v>
      </c>
      <c r="E155" s="3">
        <v>0</v>
      </c>
      <c r="F155" s="4">
        <v>0</v>
      </c>
      <c r="G155" s="3">
        <v>0</v>
      </c>
      <c r="H155" s="3">
        <v>988</v>
      </c>
      <c r="I155" s="3">
        <v>4742400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</row>
    <row r="156" spans="1:19" ht="19.5" customHeight="1">
      <c r="A156" s="1" t="s">
        <v>888</v>
      </c>
      <c r="B156" s="19" t="s">
        <v>186</v>
      </c>
      <c r="C156" s="10">
        <v>2017</v>
      </c>
      <c r="D156" s="2">
        <f t="shared" si="21"/>
        <v>4331100</v>
      </c>
      <c r="E156" s="3">
        <v>0</v>
      </c>
      <c r="F156" s="4">
        <v>0</v>
      </c>
      <c r="G156" s="3">
        <v>0</v>
      </c>
      <c r="H156" s="3">
        <v>1233.7</v>
      </c>
      <c r="I156" s="3">
        <v>3701100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530000</v>
      </c>
      <c r="S156" s="3">
        <v>100000</v>
      </c>
    </row>
    <row r="157" spans="1:19" ht="19.5" customHeight="1">
      <c r="A157" s="1" t="s">
        <v>889</v>
      </c>
      <c r="B157" s="19" t="s">
        <v>187</v>
      </c>
      <c r="C157" s="10">
        <v>2017</v>
      </c>
      <c r="D157" s="2">
        <f t="shared" si="21"/>
        <v>3993784.77</v>
      </c>
      <c r="E157" s="3">
        <v>0</v>
      </c>
      <c r="F157" s="4">
        <v>0</v>
      </c>
      <c r="G157" s="3">
        <v>0</v>
      </c>
      <c r="H157" s="3">
        <v>1241.66</v>
      </c>
      <c r="I157" s="3">
        <v>3333784.77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560000</v>
      </c>
      <c r="S157" s="3">
        <v>100000</v>
      </c>
    </row>
    <row r="158" spans="1:19" ht="18.75" customHeight="1">
      <c r="A158" s="1" t="s">
        <v>890</v>
      </c>
      <c r="B158" s="16" t="s">
        <v>198</v>
      </c>
      <c r="C158" s="10">
        <v>2017</v>
      </c>
      <c r="D158" s="2">
        <f>SUM(E158,G158,I158,K158,M158,O158,P158,Q158,R158,S158)</f>
        <v>4984000</v>
      </c>
      <c r="E158" s="3">
        <v>0</v>
      </c>
      <c r="F158" s="4">
        <v>0</v>
      </c>
      <c r="G158" s="3">
        <v>0</v>
      </c>
      <c r="H158" s="3">
        <v>1628</v>
      </c>
      <c r="I158" s="3">
        <v>4884000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100000</v>
      </c>
    </row>
    <row r="159" spans="1:19" ht="18.75" customHeight="1">
      <c r="A159" s="1" t="s">
        <v>891</v>
      </c>
      <c r="B159" s="16" t="s">
        <v>199</v>
      </c>
      <c r="C159" s="1">
        <v>2018</v>
      </c>
      <c r="D159" s="2">
        <f t="shared" si="21"/>
        <v>3809000</v>
      </c>
      <c r="E159" s="3">
        <v>0</v>
      </c>
      <c r="F159" s="4">
        <v>0</v>
      </c>
      <c r="G159" s="3">
        <v>0</v>
      </c>
      <c r="H159" s="3">
        <v>1003</v>
      </c>
      <c r="I159" s="3">
        <v>3009000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700000</v>
      </c>
      <c r="S159" s="3">
        <v>100000</v>
      </c>
    </row>
    <row r="160" spans="1:19" ht="18.75" customHeight="1">
      <c r="A160" s="1" t="s">
        <v>892</v>
      </c>
      <c r="B160" s="19" t="s">
        <v>201</v>
      </c>
      <c r="C160" s="10">
        <v>2017</v>
      </c>
      <c r="D160" s="2">
        <f t="shared" si="21"/>
        <v>5692689.55</v>
      </c>
      <c r="E160" s="3">
        <v>0</v>
      </c>
      <c r="F160" s="4">
        <v>0</v>
      </c>
      <c r="G160" s="3">
        <v>0</v>
      </c>
      <c r="H160" s="3">
        <v>1679.7</v>
      </c>
      <c r="I160" s="3">
        <v>5039100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553589.55</v>
      </c>
      <c r="S160" s="3">
        <v>100000</v>
      </c>
    </row>
    <row r="161" spans="1:19" ht="19.5" customHeight="1">
      <c r="A161" s="1" t="s">
        <v>893</v>
      </c>
      <c r="B161" s="19" t="s">
        <v>202</v>
      </c>
      <c r="C161" s="10">
        <v>2017</v>
      </c>
      <c r="D161" s="2">
        <f t="shared" si="21"/>
        <v>807588.6</v>
      </c>
      <c r="E161" s="3">
        <v>0</v>
      </c>
      <c r="F161" s="4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607588.6</v>
      </c>
      <c r="S161" s="3">
        <v>200000</v>
      </c>
    </row>
    <row r="162" spans="1:19" ht="19.5" customHeight="1">
      <c r="A162" s="1" t="s">
        <v>894</v>
      </c>
      <c r="B162" s="19" t="s">
        <v>468</v>
      </c>
      <c r="D162" s="2">
        <f t="shared" si="21"/>
        <v>4648706</v>
      </c>
      <c r="E162" s="3">
        <v>4248706</v>
      </c>
      <c r="F162" s="4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400000</v>
      </c>
    </row>
    <row r="163" spans="1:19" ht="19.5" customHeight="1">
      <c r="A163" s="1" t="s">
        <v>895</v>
      </c>
      <c r="B163" s="19" t="s">
        <v>394</v>
      </c>
      <c r="C163" s="10">
        <v>2017</v>
      </c>
      <c r="D163" s="2">
        <f t="shared" si="21"/>
        <v>17819680.5</v>
      </c>
      <c r="E163" s="3">
        <v>0</v>
      </c>
      <c r="F163" s="4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6700</v>
      </c>
      <c r="M163" s="3">
        <v>17453500</v>
      </c>
      <c r="N163" s="3">
        <v>625.8</v>
      </c>
      <c r="O163" s="3">
        <v>366180.5</v>
      </c>
      <c r="P163" s="3">
        <v>0</v>
      </c>
      <c r="Q163" s="3">
        <v>0</v>
      </c>
      <c r="R163" s="3">
        <v>0</v>
      </c>
      <c r="S163" s="3">
        <v>0</v>
      </c>
    </row>
    <row r="164" spans="1:19" ht="19.5" customHeight="1">
      <c r="A164" s="1" t="s">
        <v>896</v>
      </c>
      <c r="B164" s="19" t="s">
        <v>213</v>
      </c>
      <c r="C164" s="10">
        <v>2017</v>
      </c>
      <c r="D164" s="2">
        <f t="shared" si="21"/>
        <v>3034369.46</v>
      </c>
      <c r="E164" s="3">
        <v>0</v>
      </c>
      <c r="F164" s="4">
        <v>0</v>
      </c>
      <c r="G164" s="3">
        <v>0</v>
      </c>
      <c r="H164" s="3">
        <v>914.5</v>
      </c>
      <c r="I164" s="3">
        <v>2234369.46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700000</v>
      </c>
      <c r="S164" s="3">
        <v>100000</v>
      </c>
    </row>
    <row r="165" spans="1:19" ht="19.5" customHeight="1">
      <c r="A165" s="1" t="s">
        <v>897</v>
      </c>
      <c r="B165" s="19" t="s">
        <v>214</v>
      </c>
      <c r="C165" s="10">
        <v>2017</v>
      </c>
      <c r="D165" s="2">
        <f t="shared" si="21"/>
        <v>5700000</v>
      </c>
      <c r="E165" s="3">
        <v>0</v>
      </c>
      <c r="F165" s="4">
        <v>2</v>
      </c>
      <c r="G165" s="3">
        <v>5200000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500000</v>
      </c>
    </row>
    <row r="166" spans="1:19" ht="19.5" customHeight="1">
      <c r="A166" s="1" t="s">
        <v>898</v>
      </c>
      <c r="B166" s="19" t="s">
        <v>469</v>
      </c>
      <c r="C166" s="10">
        <v>2017</v>
      </c>
      <c r="D166" s="2">
        <f>SUM(E166,G166,I166,K166,M166,O166,P166,Q166,R166,S166)</f>
        <v>1755746.57</v>
      </c>
      <c r="E166" s="3">
        <v>205746.57</v>
      </c>
      <c r="F166" s="4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700000</v>
      </c>
      <c r="S166" s="3">
        <v>850000</v>
      </c>
    </row>
    <row r="167" spans="1:19" ht="19.5" customHeight="1">
      <c r="A167" s="1" t="s">
        <v>899</v>
      </c>
      <c r="B167" s="19" t="s">
        <v>220</v>
      </c>
      <c r="C167" s="10">
        <v>2017</v>
      </c>
      <c r="D167" s="2">
        <f t="shared" si="21"/>
        <v>5274207.17</v>
      </c>
      <c r="E167" s="3">
        <v>0</v>
      </c>
      <c r="F167" s="4">
        <v>0</v>
      </c>
      <c r="G167" s="3">
        <v>0</v>
      </c>
      <c r="H167" s="3">
        <v>1890.9</v>
      </c>
      <c r="I167" s="3">
        <v>4474207.17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700000</v>
      </c>
      <c r="S167" s="3">
        <v>100000</v>
      </c>
    </row>
    <row r="168" spans="1:19" ht="19.5" customHeight="1">
      <c r="A168" s="1" t="s">
        <v>900</v>
      </c>
      <c r="B168" s="19" t="s">
        <v>221</v>
      </c>
      <c r="C168" s="10">
        <v>2017</v>
      </c>
      <c r="D168" s="2">
        <f t="shared" si="21"/>
        <v>3666853</v>
      </c>
      <c r="E168" s="3">
        <v>0</v>
      </c>
      <c r="F168" s="4">
        <v>0</v>
      </c>
      <c r="G168" s="3">
        <v>0</v>
      </c>
      <c r="H168" s="3">
        <v>1446</v>
      </c>
      <c r="I168" s="3">
        <v>2866853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700000</v>
      </c>
      <c r="S168" s="3">
        <v>100000</v>
      </c>
    </row>
    <row r="169" spans="1:19" ht="19.5" customHeight="1">
      <c r="A169" s="1" t="s">
        <v>901</v>
      </c>
      <c r="B169" s="19" t="s">
        <v>246</v>
      </c>
      <c r="C169" s="1">
        <v>2019</v>
      </c>
      <c r="D169" s="2">
        <f t="shared" si="21"/>
        <v>10292058.889999999</v>
      </c>
      <c r="E169" s="3">
        <v>0</v>
      </c>
      <c r="F169" s="4">
        <v>0</v>
      </c>
      <c r="G169" s="3">
        <v>0</v>
      </c>
      <c r="H169" s="3">
        <v>1157</v>
      </c>
      <c r="I169" s="3">
        <v>5553600</v>
      </c>
      <c r="J169" s="3">
        <v>0</v>
      </c>
      <c r="K169" s="3">
        <v>0</v>
      </c>
      <c r="L169" s="3">
        <v>1662</v>
      </c>
      <c r="M169" s="3">
        <v>3400366.78</v>
      </c>
      <c r="N169" s="3">
        <v>0</v>
      </c>
      <c r="O169" s="3">
        <v>0</v>
      </c>
      <c r="P169" s="3">
        <v>438092.11</v>
      </c>
      <c r="Q169" s="3">
        <v>0</v>
      </c>
      <c r="R169" s="3">
        <v>700000</v>
      </c>
      <c r="S169" s="3">
        <v>200000</v>
      </c>
    </row>
    <row r="170" spans="1:19" ht="19.5" customHeight="1">
      <c r="A170" s="1" t="s">
        <v>902</v>
      </c>
      <c r="B170" s="19" t="s">
        <v>228</v>
      </c>
      <c r="C170" s="10">
        <v>2017</v>
      </c>
      <c r="D170" s="2">
        <f t="shared" si="21"/>
        <v>3368900</v>
      </c>
      <c r="E170" s="3">
        <v>0</v>
      </c>
      <c r="F170" s="4">
        <v>0</v>
      </c>
      <c r="G170" s="3">
        <v>0</v>
      </c>
      <c r="H170" s="3">
        <v>856.3</v>
      </c>
      <c r="I170" s="3">
        <v>2568900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700000</v>
      </c>
      <c r="S170" s="3">
        <v>100000</v>
      </c>
    </row>
    <row r="171" spans="1:19" ht="19.5" customHeight="1">
      <c r="A171" s="1" t="s">
        <v>903</v>
      </c>
      <c r="B171" s="19" t="s">
        <v>229</v>
      </c>
      <c r="C171" s="10">
        <v>2017</v>
      </c>
      <c r="D171" s="2">
        <f t="shared" si="21"/>
        <v>3029900</v>
      </c>
      <c r="E171" s="3">
        <v>0</v>
      </c>
      <c r="F171" s="4">
        <v>0</v>
      </c>
      <c r="G171" s="3">
        <v>0</v>
      </c>
      <c r="H171" s="3">
        <v>743.3</v>
      </c>
      <c r="I171" s="3">
        <v>2229900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700000</v>
      </c>
      <c r="S171" s="3">
        <v>100000</v>
      </c>
    </row>
    <row r="172" spans="1:19" ht="19.5" customHeight="1">
      <c r="A172" s="1" t="s">
        <v>904</v>
      </c>
      <c r="B172" s="19" t="s">
        <v>235</v>
      </c>
      <c r="C172" s="10">
        <v>2017</v>
      </c>
      <c r="D172" s="2">
        <f t="shared" si="21"/>
        <v>2870000</v>
      </c>
      <c r="E172" s="3">
        <v>0</v>
      </c>
      <c r="F172" s="4">
        <v>0</v>
      </c>
      <c r="G172" s="3">
        <v>0</v>
      </c>
      <c r="H172" s="3">
        <v>690</v>
      </c>
      <c r="I172" s="3">
        <v>2070000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700000</v>
      </c>
      <c r="S172" s="3">
        <v>100000</v>
      </c>
    </row>
    <row r="173" spans="1:19" ht="19.5" customHeight="1">
      <c r="A173" s="1" t="s">
        <v>905</v>
      </c>
      <c r="B173" s="19" t="s">
        <v>240</v>
      </c>
      <c r="C173" s="10">
        <v>2017</v>
      </c>
      <c r="D173" s="2">
        <f t="shared" si="21"/>
        <v>8164400</v>
      </c>
      <c r="E173" s="3">
        <v>0</v>
      </c>
      <c r="F173" s="4">
        <v>0</v>
      </c>
      <c r="G173" s="3">
        <v>0</v>
      </c>
      <c r="H173" s="3">
        <v>2454.8</v>
      </c>
      <c r="I173" s="3">
        <v>7364400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700000</v>
      </c>
      <c r="S173" s="3">
        <v>100000</v>
      </c>
    </row>
    <row r="174" spans="1:19" ht="19.5" customHeight="1">
      <c r="A174" s="1" t="s">
        <v>906</v>
      </c>
      <c r="B174" s="19" t="s">
        <v>385</v>
      </c>
      <c r="C174" s="10">
        <v>2017</v>
      </c>
      <c r="D174" s="2">
        <f t="shared" si="21"/>
        <v>3292000</v>
      </c>
      <c r="E174" s="3">
        <v>0</v>
      </c>
      <c r="F174" s="4">
        <v>0</v>
      </c>
      <c r="G174" s="3">
        <v>0</v>
      </c>
      <c r="H174" s="3">
        <v>1097</v>
      </c>
      <c r="I174" s="3">
        <v>3292000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</row>
    <row r="175" spans="1:19" ht="19.5" customHeight="1">
      <c r="A175" s="1" t="s">
        <v>1303</v>
      </c>
      <c r="B175" s="19" t="s">
        <v>470</v>
      </c>
      <c r="C175" s="10">
        <v>2017</v>
      </c>
      <c r="D175" s="2">
        <f>SUM(E175,G175,I175,K175,M175,O175,P175,Q175,R175,S175)</f>
        <v>3149500</v>
      </c>
      <c r="E175" s="3">
        <v>2849500</v>
      </c>
      <c r="F175" s="4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300000</v>
      </c>
    </row>
    <row r="176" spans="1:19" ht="19.5" customHeight="1">
      <c r="A176" s="1" t="s">
        <v>907</v>
      </c>
      <c r="B176" s="19" t="s">
        <v>257</v>
      </c>
      <c r="C176" s="10">
        <v>2017</v>
      </c>
      <c r="D176" s="2">
        <f t="shared" si="21"/>
        <v>800000</v>
      </c>
      <c r="E176" s="3">
        <v>0</v>
      </c>
      <c r="F176" s="4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700000</v>
      </c>
      <c r="S176" s="3">
        <v>100000</v>
      </c>
    </row>
    <row r="177" spans="1:19" ht="19.5" customHeight="1">
      <c r="A177" s="1" t="s">
        <v>908</v>
      </c>
      <c r="B177" s="19" t="s">
        <v>258</v>
      </c>
      <c r="C177" s="10">
        <v>2017</v>
      </c>
      <c r="D177" s="2">
        <f t="shared" si="21"/>
        <v>5044449.81</v>
      </c>
      <c r="E177" s="3">
        <v>0</v>
      </c>
      <c r="F177" s="4">
        <v>0</v>
      </c>
      <c r="G177" s="3">
        <v>0</v>
      </c>
      <c r="H177" s="3">
        <v>1457</v>
      </c>
      <c r="I177" s="3">
        <v>4244449.81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700000</v>
      </c>
      <c r="S177" s="3">
        <v>100000</v>
      </c>
    </row>
    <row r="178" spans="1:19" ht="19.5" customHeight="1">
      <c r="A178" s="1" t="s">
        <v>909</v>
      </c>
      <c r="B178" s="19" t="s">
        <v>259</v>
      </c>
      <c r="C178" s="10">
        <v>2017</v>
      </c>
      <c r="D178" s="2">
        <f t="shared" si="21"/>
        <v>1310400</v>
      </c>
      <c r="E178" s="3">
        <v>0</v>
      </c>
      <c r="F178" s="4">
        <v>0</v>
      </c>
      <c r="G178" s="3">
        <v>0</v>
      </c>
      <c r="H178" s="3">
        <v>273</v>
      </c>
      <c r="I178" s="3">
        <v>1310400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</row>
    <row r="179" spans="1:19" ht="19.5" customHeight="1">
      <c r="A179" s="1" t="s">
        <v>910</v>
      </c>
      <c r="B179" s="19" t="s">
        <v>268</v>
      </c>
      <c r="C179" s="10">
        <v>2017</v>
      </c>
      <c r="D179" s="2">
        <f t="shared" si="21"/>
        <v>5425000</v>
      </c>
      <c r="E179" s="3">
        <v>0</v>
      </c>
      <c r="F179" s="4">
        <v>1</v>
      </c>
      <c r="G179" s="3">
        <v>2600000</v>
      </c>
      <c r="H179" s="3">
        <v>875</v>
      </c>
      <c r="I179" s="3">
        <v>2625000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200000</v>
      </c>
    </row>
    <row r="180" spans="1:19" ht="19.5" customHeight="1">
      <c r="A180" s="1" t="s">
        <v>911</v>
      </c>
      <c r="B180" s="19" t="s">
        <v>1309</v>
      </c>
      <c r="C180" s="10">
        <v>2017</v>
      </c>
      <c r="D180" s="2">
        <f t="shared" si="21"/>
        <v>4892000</v>
      </c>
      <c r="E180" s="3">
        <v>0</v>
      </c>
      <c r="F180" s="4">
        <v>1</v>
      </c>
      <c r="G180" s="3">
        <v>2600000</v>
      </c>
      <c r="H180" s="3">
        <v>364</v>
      </c>
      <c r="I180" s="3">
        <v>1092000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700000</v>
      </c>
      <c r="S180" s="3">
        <v>500000</v>
      </c>
    </row>
    <row r="181" spans="1:19" ht="19.5" customHeight="1">
      <c r="A181" s="1" t="s">
        <v>912</v>
      </c>
      <c r="B181" s="19" t="s">
        <v>1310</v>
      </c>
      <c r="C181" s="10">
        <v>2017</v>
      </c>
      <c r="D181" s="2">
        <f t="shared" si="21"/>
        <v>1796570.37</v>
      </c>
      <c r="E181" s="3">
        <v>1696570.37</v>
      </c>
      <c r="F181" s="4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100000</v>
      </c>
    </row>
    <row r="182" spans="1:19" ht="19.5" customHeight="1">
      <c r="A182" s="1" t="s">
        <v>913</v>
      </c>
      <c r="B182" s="19" t="s">
        <v>1311</v>
      </c>
      <c r="C182" s="10">
        <v>2017</v>
      </c>
      <c r="D182" s="2">
        <f t="shared" si="21"/>
        <v>4391631.4</v>
      </c>
      <c r="E182" s="3">
        <v>4191631.4</v>
      </c>
      <c r="F182" s="4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200000</v>
      </c>
    </row>
    <row r="183" spans="1:19" ht="19.5" customHeight="1">
      <c r="A183" s="1" t="s">
        <v>914</v>
      </c>
      <c r="B183" s="19" t="s">
        <v>1312</v>
      </c>
      <c r="C183" s="10">
        <v>2017</v>
      </c>
      <c r="D183" s="2">
        <f t="shared" si="21"/>
        <v>3270587.25</v>
      </c>
      <c r="E183" s="3">
        <v>2470587.25</v>
      </c>
      <c r="F183" s="4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700000</v>
      </c>
      <c r="S183" s="3">
        <v>100000</v>
      </c>
    </row>
    <row r="184" spans="1:19" ht="19.5" customHeight="1">
      <c r="A184" s="1" t="s">
        <v>915</v>
      </c>
      <c r="B184" s="19" t="s">
        <v>1313</v>
      </c>
      <c r="C184" s="10">
        <v>2017</v>
      </c>
      <c r="D184" s="2">
        <f>SUM(E184,G184,I184,K184,M184,O184,P184,Q184,R184,S184)</f>
        <v>2799991.35</v>
      </c>
      <c r="E184" s="3">
        <v>2599991.35</v>
      </c>
      <c r="F184" s="4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200000</v>
      </c>
    </row>
    <row r="185" spans="1:19" ht="39.75" customHeight="1">
      <c r="A185" s="51" t="s">
        <v>410</v>
      </c>
      <c r="B185" s="58"/>
      <c r="C185" s="15"/>
      <c r="D185" s="8">
        <f>E185+G185+I185+K185+M185+O185+P185+Q185+R185+S185</f>
        <v>15080155.6</v>
      </c>
      <c r="E185" s="8">
        <f>SUM(E186:E190)</f>
        <v>0</v>
      </c>
      <c r="F185" s="8">
        <f aca="true" t="shared" si="22" ref="F185:S185">SUM(F186:F190)</f>
        <v>0</v>
      </c>
      <c r="G185" s="8">
        <f t="shared" si="22"/>
        <v>0</v>
      </c>
      <c r="H185" s="8">
        <f t="shared" si="22"/>
        <v>4631.599999999999</v>
      </c>
      <c r="I185" s="8">
        <f t="shared" si="22"/>
        <v>14280155.6</v>
      </c>
      <c r="J185" s="8">
        <f t="shared" si="22"/>
        <v>0</v>
      </c>
      <c r="K185" s="8">
        <f t="shared" si="22"/>
        <v>0</v>
      </c>
      <c r="L185" s="8">
        <f t="shared" si="22"/>
        <v>0</v>
      </c>
      <c r="M185" s="8">
        <f t="shared" si="22"/>
        <v>0</v>
      </c>
      <c r="N185" s="8">
        <f t="shared" si="22"/>
        <v>0</v>
      </c>
      <c r="O185" s="8">
        <f t="shared" si="22"/>
        <v>0</v>
      </c>
      <c r="P185" s="8">
        <f t="shared" si="22"/>
        <v>0</v>
      </c>
      <c r="Q185" s="8">
        <f t="shared" si="22"/>
        <v>0</v>
      </c>
      <c r="R185" s="8">
        <f t="shared" si="22"/>
        <v>700000</v>
      </c>
      <c r="S185" s="8">
        <f t="shared" si="22"/>
        <v>100000</v>
      </c>
    </row>
    <row r="186" spans="1:19" ht="19.5" customHeight="1">
      <c r="A186" s="1" t="s">
        <v>916</v>
      </c>
      <c r="B186" s="16" t="s">
        <v>276</v>
      </c>
      <c r="C186" s="10">
        <v>2017</v>
      </c>
      <c r="D186" s="2">
        <f>SUM(E186,G186,I186,K186,M186,O186,P186,Q186,R186,S186)</f>
        <v>2153787</v>
      </c>
      <c r="E186" s="3">
        <v>0</v>
      </c>
      <c r="F186" s="4">
        <v>0</v>
      </c>
      <c r="G186" s="3">
        <v>0</v>
      </c>
      <c r="H186" s="9">
        <v>724.6</v>
      </c>
      <c r="I186" s="9">
        <v>2153787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</row>
    <row r="187" spans="1:19" ht="19.5" customHeight="1">
      <c r="A187" s="1" t="s">
        <v>917</v>
      </c>
      <c r="B187" s="16" t="s">
        <v>277</v>
      </c>
      <c r="C187" s="10">
        <v>2017</v>
      </c>
      <c r="D187" s="2">
        <f>SUM(E187,G187,I187,K187,M187,O187,P187,Q187,R187,S187)</f>
        <v>5786668.6</v>
      </c>
      <c r="E187" s="3">
        <v>0</v>
      </c>
      <c r="F187" s="4">
        <v>0</v>
      </c>
      <c r="G187" s="3">
        <v>0</v>
      </c>
      <c r="H187" s="9">
        <v>1527.1</v>
      </c>
      <c r="I187" s="9">
        <v>4986668.6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700000</v>
      </c>
      <c r="S187" s="3">
        <v>100000</v>
      </c>
    </row>
    <row r="188" spans="1:19" ht="19.5" customHeight="1">
      <c r="A188" s="1" t="s">
        <v>918</v>
      </c>
      <c r="B188" s="16" t="s">
        <v>278</v>
      </c>
      <c r="C188" s="10">
        <v>2017</v>
      </c>
      <c r="D188" s="2">
        <f>SUM(E188,G188,I188,K188,M188,O188,P188,Q188,R188,S188)</f>
        <v>2403300</v>
      </c>
      <c r="E188" s="3">
        <v>0</v>
      </c>
      <c r="F188" s="4">
        <v>0</v>
      </c>
      <c r="G188" s="3">
        <v>0</v>
      </c>
      <c r="H188" s="9">
        <v>801.1</v>
      </c>
      <c r="I188" s="9">
        <v>2403300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</row>
    <row r="189" spans="1:19" ht="19.5" customHeight="1">
      <c r="A189" s="1" t="s">
        <v>919</v>
      </c>
      <c r="B189" s="16" t="s">
        <v>279</v>
      </c>
      <c r="C189" s="10">
        <v>2017</v>
      </c>
      <c r="D189" s="2">
        <f>SUM(E189,G189,I189,K189,M189,O189,P189,Q189,R189,S189)</f>
        <v>2368200</v>
      </c>
      <c r="E189" s="3">
        <v>0</v>
      </c>
      <c r="F189" s="4">
        <v>0</v>
      </c>
      <c r="G189" s="3">
        <v>0</v>
      </c>
      <c r="H189" s="9">
        <v>789.4</v>
      </c>
      <c r="I189" s="9">
        <v>2368200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</row>
    <row r="190" spans="1:19" ht="19.5" customHeight="1">
      <c r="A190" s="1" t="s">
        <v>920</v>
      </c>
      <c r="B190" s="16" t="s">
        <v>280</v>
      </c>
      <c r="C190" s="10">
        <v>2017</v>
      </c>
      <c r="D190" s="2">
        <f>SUM(E190,G190,I190,K190,M190,O190,P190,Q190,R190,S190)</f>
        <v>2368200</v>
      </c>
      <c r="E190" s="3">
        <v>0</v>
      </c>
      <c r="F190" s="4">
        <v>0</v>
      </c>
      <c r="G190" s="3">
        <v>0</v>
      </c>
      <c r="H190" s="9">
        <v>789.4</v>
      </c>
      <c r="I190" s="9">
        <v>2368200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</row>
    <row r="191" spans="1:19" ht="39.75" customHeight="1">
      <c r="A191" s="51" t="s">
        <v>411</v>
      </c>
      <c r="B191" s="52"/>
      <c r="C191" s="34"/>
      <c r="D191" s="8">
        <f>E191+G191+I191+K191+M191+O191+P191+Q191+R191+S191</f>
        <v>53704055</v>
      </c>
      <c r="E191" s="8">
        <f>SUM(E192:E206)</f>
        <v>0</v>
      </c>
      <c r="F191" s="8">
        <f aca="true" t="shared" si="23" ref="F191:S191">SUM(F192:F206)</f>
        <v>0</v>
      </c>
      <c r="G191" s="8">
        <f t="shared" si="23"/>
        <v>0</v>
      </c>
      <c r="H191" s="8">
        <f t="shared" si="23"/>
        <v>14186.400000000001</v>
      </c>
      <c r="I191" s="8">
        <f>SUM(I192:I206)</f>
        <v>44754055</v>
      </c>
      <c r="J191" s="8">
        <f t="shared" si="23"/>
        <v>0</v>
      </c>
      <c r="K191" s="8">
        <f t="shared" si="23"/>
        <v>0</v>
      </c>
      <c r="L191" s="8">
        <f t="shared" si="23"/>
        <v>0</v>
      </c>
      <c r="M191" s="8">
        <f t="shared" si="23"/>
        <v>0</v>
      </c>
      <c r="N191" s="8">
        <f t="shared" si="23"/>
        <v>0</v>
      </c>
      <c r="O191" s="8">
        <f t="shared" si="23"/>
        <v>0</v>
      </c>
      <c r="P191" s="8">
        <f t="shared" si="23"/>
        <v>0</v>
      </c>
      <c r="Q191" s="8">
        <f t="shared" si="23"/>
        <v>0</v>
      </c>
      <c r="R191" s="8">
        <f t="shared" si="23"/>
        <v>7700000</v>
      </c>
      <c r="S191" s="8">
        <f t="shared" si="23"/>
        <v>1250000</v>
      </c>
    </row>
    <row r="192" spans="1:19" ht="19.5" customHeight="1">
      <c r="A192" s="1" t="s">
        <v>921</v>
      </c>
      <c r="B192" s="16" t="s">
        <v>295</v>
      </c>
      <c r="C192" s="10">
        <v>2017</v>
      </c>
      <c r="D192" s="2">
        <f aca="true" t="shared" si="24" ref="D192:D206">SUM(E192,G192,I192,K192,M192,O192,P192,Q192,R192,S192)</f>
        <v>2781142.4</v>
      </c>
      <c r="E192" s="3">
        <v>0</v>
      </c>
      <c r="F192" s="4">
        <v>0</v>
      </c>
      <c r="G192" s="3">
        <v>0</v>
      </c>
      <c r="H192" s="3">
        <v>870</v>
      </c>
      <c r="I192" s="3">
        <v>2731142.4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50000</v>
      </c>
    </row>
    <row r="193" spans="1:19" ht="19.5" customHeight="1">
      <c r="A193" s="1" t="s">
        <v>922</v>
      </c>
      <c r="B193" s="16" t="s">
        <v>296</v>
      </c>
      <c r="C193" s="10">
        <v>2017</v>
      </c>
      <c r="D193" s="2">
        <f t="shared" si="24"/>
        <v>3078617.6</v>
      </c>
      <c r="E193" s="3">
        <v>0</v>
      </c>
      <c r="F193" s="4">
        <v>0</v>
      </c>
      <c r="G193" s="3">
        <v>0</v>
      </c>
      <c r="H193" s="3">
        <v>726.6</v>
      </c>
      <c r="I193" s="3">
        <v>2278617.6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700000</v>
      </c>
      <c r="S193" s="3">
        <v>100000</v>
      </c>
    </row>
    <row r="194" spans="1:19" ht="19.5" customHeight="1">
      <c r="A194" s="1" t="s">
        <v>923</v>
      </c>
      <c r="B194" s="16" t="s">
        <v>297</v>
      </c>
      <c r="C194" s="10">
        <v>2017</v>
      </c>
      <c r="D194" s="2">
        <f t="shared" si="24"/>
        <v>6309011.2</v>
      </c>
      <c r="E194" s="3">
        <v>0</v>
      </c>
      <c r="F194" s="4">
        <v>0</v>
      </c>
      <c r="G194" s="3">
        <v>0</v>
      </c>
      <c r="H194" s="3">
        <v>1756.7</v>
      </c>
      <c r="I194" s="3">
        <v>5509011.2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700000</v>
      </c>
      <c r="S194" s="3">
        <v>100000</v>
      </c>
    </row>
    <row r="195" spans="1:19" ht="19.5" customHeight="1">
      <c r="A195" s="1" t="s">
        <v>924</v>
      </c>
      <c r="B195" s="16" t="s">
        <v>298</v>
      </c>
      <c r="C195" s="10">
        <v>2017</v>
      </c>
      <c r="D195" s="2">
        <f t="shared" si="24"/>
        <v>3081440</v>
      </c>
      <c r="E195" s="3">
        <v>0</v>
      </c>
      <c r="F195" s="4">
        <v>0</v>
      </c>
      <c r="G195" s="3">
        <v>0</v>
      </c>
      <c r="H195" s="3">
        <v>727.5</v>
      </c>
      <c r="I195" s="3">
        <v>2281440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700000</v>
      </c>
      <c r="S195" s="3">
        <v>100000</v>
      </c>
    </row>
    <row r="196" spans="1:19" ht="19.5" customHeight="1">
      <c r="A196" s="1" t="s">
        <v>925</v>
      </c>
      <c r="B196" s="16" t="s">
        <v>299</v>
      </c>
      <c r="C196" s="10">
        <v>2017</v>
      </c>
      <c r="D196" s="2">
        <f t="shared" si="24"/>
        <v>3088652.8</v>
      </c>
      <c r="E196" s="3">
        <v>0</v>
      </c>
      <c r="F196" s="4">
        <v>0</v>
      </c>
      <c r="G196" s="3">
        <v>0</v>
      </c>
      <c r="H196" s="3">
        <v>729.8</v>
      </c>
      <c r="I196" s="3">
        <v>2288652.8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700000</v>
      </c>
      <c r="S196" s="3">
        <v>100000</v>
      </c>
    </row>
    <row r="197" spans="1:19" ht="19.5" customHeight="1">
      <c r="A197" s="1" t="s">
        <v>926</v>
      </c>
      <c r="B197" s="16" t="s">
        <v>300</v>
      </c>
      <c r="C197" s="10">
        <v>2017</v>
      </c>
      <c r="D197" s="2">
        <f t="shared" si="24"/>
        <v>5547904</v>
      </c>
      <c r="E197" s="3">
        <v>0</v>
      </c>
      <c r="F197" s="4">
        <v>0</v>
      </c>
      <c r="G197" s="3">
        <v>0</v>
      </c>
      <c r="H197" s="3">
        <v>1514</v>
      </c>
      <c r="I197" s="3">
        <v>4747904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700000</v>
      </c>
      <c r="S197" s="3">
        <v>100000</v>
      </c>
    </row>
    <row r="198" spans="1:19" ht="19.5" customHeight="1">
      <c r="A198" s="1" t="s">
        <v>927</v>
      </c>
      <c r="B198" s="16" t="s">
        <v>301</v>
      </c>
      <c r="C198" s="10">
        <v>2017</v>
      </c>
      <c r="D198" s="2">
        <f t="shared" si="24"/>
        <v>1673255</v>
      </c>
      <c r="E198" s="3">
        <v>0</v>
      </c>
      <c r="F198" s="4">
        <v>0</v>
      </c>
      <c r="G198" s="3">
        <v>0</v>
      </c>
      <c r="H198" s="3">
        <v>449.8</v>
      </c>
      <c r="I198" s="3">
        <v>1673255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</row>
    <row r="199" spans="1:19" ht="19.5" customHeight="1">
      <c r="A199" s="1" t="s">
        <v>928</v>
      </c>
      <c r="B199" s="16" t="s">
        <v>302</v>
      </c>
      <c r="C199" s="10">
        <v>2017</v>
      </c>
      <c r="D199" s="2">
        <f t="shared" si="24"/>
        <v>5519366.4</v>
      </c>
      <c r="E199" s="3">
        <v>0</v>
      </c>
      <c r="F199" s="4">
        <v>0</v>
      </c>
      <c r="G199" s="3">
        <v>0</v>
      </c>
      <c r="H199" s="3">
        <v>1504.9</v>
      </c>
      <c r="I199" s="3">
        <v>4719366.4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700000</v>
      </c>
      <c r="S199" s="3">
        <v>100000</v>
      </c>
    </row>
    <row r="200" spans="1:19" ht="19.5" customHeight="1">
      <c r="A200" s="1" t="s">
        <v>929</v>
      </c>
      <c r="B200" s="16" t="s">
        <v>303</v>
      </c>
      <c r="C200" s="10">
        <v>2017</v>
      </c>
      <c r="D200" s="2">
        <f t="shared" si="24"/>
        <v>6184198.4</v>
      </c>
      <c r="E200" s="3">
        <v>0</v>
      </c>
      <c r="F200" s="4">
        <v>0</v>
      </c>
      <c r="G200" s="3">
        <v>0</v>
      </c>
      <c r="H200" s="3">
        <v>1716.9</v>
      </c>
      <c r="I200" s="3">
        <v>5384198.4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700000</v>
      </c>
      <c r="S200" s="3">
        <v>100000</v>
      </c>
    </row>
    <row r="201" spans="1:19" ht="19.5" customHeight="1">
      <c r="A201" s="1" t="s">
        <v>930</v>
      </c>
      <c r="B201" s="16" t="s">
        <v>304</v>
      </c>
      <c r="C201" s="10">
        <v>2017</v>
      </c>
      <c r="D201" s="2">
        <f t="shared" si="24"/>
        <v>3104019.2</v>
      </c>
      <c r="E201" s="3">
        <v>0</v>
      </c>
      <c r="F201" s="4">
        <v>0</v>
      </c>
      <c r="G201" s="3">
        <v>0</v>
      </c>
      <c r="H201" s="3">
        <v>734.7</v>
      </c>
      <c r="I201" s="3">
        <v>2304019.2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700000</v>
      </c>
      <c r="S201" s="3">
        <v>100000</v>
      </c>
    </row>
    <row r="202" spans="1:19" ht="19.5" customHeight="1">
      <c r="A202" s="1" t="s">
        <v>931</v>
      </c>
      <c r="B202" s="16" t="s">
        <v>305</v>
      </c>
      <c r="C202" s="10">
        <v>2017</v>
      </c>
      <c r="D202" s="2">
        <f t="shared" si="24"/>
        <v>3072345.6</v>
      </c>
      <c r="E202" s="3">
        <v>0</v>
      </c>
      <c r="F202" s="4">
        <v>0</v>
      </c>
      <c r="G202" s="3">
        <v>0</v>
      </c>
      <c r="H202" s="3">
        <v>724.6</v>
      </c>
      <c r="I202" s="3">
        <v>2272345.6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700000</v>
      </c>
      <c r="S202" s="3">
        <v>100000</v>
      </c>
    </row>
    <row r="203" spans="1:19" ht="19.5" customHeight="1">
      <c r="A203" s="10" t="s">
        <v>932</v>
      </c>
      <c r="B203" s="16" t="s">
        <v>306</v>
      </c>
      <c r="C203" s="10">
        <v>2017</v>
      </c>
      <c r="D203" s="2">
        <f t="shared" si="24"/>
        <v>2514268.8</v>
      </c>
      <c r="E203" s="3">
        <v>0</v>
      </c>
      <c r="F203" s="4">
        <v>0</v>
      </c>
      <c r="G203" s="3">
        <v>0</v>
      </c>
      <c r="H203" s="3">
        <v>785.8</v>
      </c>
      <c r="I203" s="3">
        <v>2464268.8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50000</v>
      </c>
    </row>
    <row r="204" spans="1:19" ht="19.5" customHeight="1">
      <c r="A204" s="1" t="s">
        <v>933</v>
      </c>
      <c r="B204" s="16" t="s">
        <v>307</v>
      </c>
      <c r="C204" s="10">
        <v>2017</v>
      </c>
      <c r="D204" s="2">
        <f t="shared" si="24"/>
        <v>3088339.2</v>
      </c>
      <c r="E204" s="3">
        <v>0</v>
      </c>
      <c r="F204" s="4">
        <v>0</v>
      </c>
      <c r="G204" s="3">
        <v>0</v>
      </c>
      <c r="H204" s="3">
        <v>729.7</v>
      </c>
      <c r="I204" s="3">
        <v>2288339.2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700000</v>
      </c>
      <c r="S204" s="3">
        <v>100000</v>
      </c>
    </row>
    <row r="205" spans="1:19" ht="19.5" customHeight="1">
      <c r="A205" s="1" t="s">
        <v>934</v>
      </c>
      <c r="B205" s="16" t="s">
        <v>308</v>
      </c>
      <c r="C205" s="10">
        <v>2017</v>
      </c>
      <c r="D205" s="2">
        <f t="shared" si="24"/>
        <v>1597616</v>
      </c>
      <c r="E205" s="3">
        <v>0</v>
      </c>
      <c r="F205" s="4">
        <v>0</v>
      </c>
      <c r="G205" s="3">
        <v>0</v>
      </c>
      <c r="H205" s="3">
        <v>493.5</v>
      </c>
      <c r="I205" s="3">
        <v>1547616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50000</v>
      </c>
    </row>
    <row r="206" spans="1:19" ht="19.5" customHeight="1">
      <c r="A206" s="1" t="s">
        <v>935</v>
      </c>
      <c r="B206" s="16" t="s">
        <v>309</v>
      </c>
      <c r="C206" s="10">
        <v>2017</v>
      </c>
      <c r="D206" s="2">
        <f t="shared" si="24"/>
        <v>3063878.4</v>
      </c>
      <c r="E206" s="3">
        <v>0</v>
      </c>
      <c r="F206" s="4">
        <v>0</v>
      </c>
      <c r="G206" s="3">
        <v>0</v>
      </c>
      <c r="H206" s="3">
        <v>721.9</v>
      </c>
      <c r="I206" s="3">
        <v>2263878.4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700000</v>
      </c>
      <c r="S206" s="3">
        <v>100000</v>
      </c>
    </row>
    <row r="207" spans="1:19" ht="39.75" customHeight="1">
      <c r="A207" s="51" t="s">
        <v>412</v>
      </c>
      <c r="B207" s="52"/>
      <c r="C207" s="15"/>
      <c r="D207" s="8">
        <f>E207+G207+I207+K207+M207+O207+P207+Q207+R207+S207</f>
        <v>18227400</v>
      </c>
      <c r="E207" s="8">
        <f>SUM(E208:E212)</f>
        <v>0</v>
      </c>
      <c r="F207" s="8">
        <f aca="true" t="shared" si="25" ref="F207:S207">SUM(F208:F212)</f>
        <v>0</v>
      </c>
      <c r="G207" s="8">
        <f t="shared" si="25"/>
        <v>0</v>
      </c>
      <c r="H207" s="8">
        <f t="shared" si="25"/>
        <v>4898.200000000001</v>
      </c>
      <c r="I207" s="8">
        <f t="shared" si="25"/>
        <v>15364200</v>
      </c>
      <c r="J207" s="8">
        <f t="shared" si="25"/>
        <v>0</v>
      </c>
      <c r="K207" s="8">
        <f t="shared" si="25"/>
        <v>0</v>
      </c>
      <c r="L207" s="8">
        <f t="shared" si="25"/>
        <v>0</v>
      </c>
      <c r="M207" s="8">
        <f t="shared" si="25"/>
        <v>0</v>
      </c>
      <c r="N207" s="8">
        <f t="shared" si="25"/>
        <v>0</v>
      </c>
      <c r="O207" s="8">
        <f t="shared" si="25"/>
        <v>0</v>
      </c>
      <c r="P207" s="8">
        <f t="shared" si="25"/>
        <v>0</v>
      </c>
      <c r="Q207" s="8">
        <f t="shared" si="25"/>
        <v>0</v>
      </c>
      <c r="R207" s="8">
        <f t="shared" si="25"/>
        <v>2413200</v>
      </c>
      <c r="S207" s="8">
        <f t="shared" si="25"/>
        <v>450000</v>
      </c>
    </row>
    <row r="208" spans="1:19" ht="19.5" customHeight="1">
      <c r="A208" s="1" t="s">
        <v>936</v>
      </c>
      <c r="B208" s="16" t="s">
        <v>310</v>
      </c>
      <c r="C208" s="10">
        <v>2017</v>
      </c>
      <c r="D208" s="2">
        <f>SUM(E208,G208,I208,K208,M208,O208,P208,Q208,R208,S208)</f>
        <v>3960600</v>
      </c>
      <c r="E208" s="3">
        <v>0</v>
      </c>
      <c r="F208" s="4">
        <v>0</v>
      </c>
      <c r="G208" s="3">
        <v>0</v>
      </c>
      <c r="H208" s="9">
        <v>1119.2</v>
      </c>
      <c r="I208" s="9">
        <v>3357600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503000</v>
      </c>
      <c r="S208" s="3">
        <v>100000</v>
      </c>
    </row>
    <row r="209" spans="1:19" ht="19.5" customHeight="1">
      <c r="A209" s="1" t="s">
        <v>937</v>
      </c>
      <c r="B209" s="16" t="s">
        <v>311</v>
      </c>
      <c r="C209" s="10">
        <v>2017</v>
      </c>
      <c r="D209" s="2">
        <f>SUM(E209,G209,I209,K209,M209,O209,P209,Q209,R209,S209)</f>
        <v>3967800</v>
      </c>
      <c r="E209" s="3">
        <v>0</v>
      </c>
      <c r="F209" s="4">
        <v>0</v>
      </c>
      <c r="G209" s="3">
        <v>0</v>
      </c>
      <c r="H209" s="9">
        <v>1119.2</v>
      </c>
      <c r="I209" s="9">
        <v>3357600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510200</v>
      </c>
      <c r="S209" s="3">
        <v>100000</v>
      </c>
    </row>
    <row r="210" spans="1:19" ht="19.5" customHeight="1">
      <c r="A210" s="31" t="s">
        <v>938</v>
      </c>
      <c r="B210" s="16" t="s">
        <v>312</v>
      </c>
      <c r="C210" s="10">
        <v>2017</v>
      </c>
      <c r="D210" s="2">
        <f>SUM(E210,G210,I210,K210,M210,O210,P210,Q210,R210,S210)</f>
        <v>4231700</v>
      </c>
      <c r="E210" s="3">
        <v>0</v>
      </c>
      <c r="F210" s="4">
        <v>0</v>
      </c>
      <c r="G210" s="3">
        <v>0</v>
      </c>
      <c r="H210" s="9">
        <v>1143.9</v>
      </c>
      <c r="I210" s="9">
        <v>3431700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700000</v>
      </c>
      <c r="S210" s="3">
        <v>100000</v>
      </c>
    </row>
    <row r="211" spans="1:19" ht="19.5" customHeight="1">
      <c r="A211" s="1" t="s">
        <v>939</v>
      </c>
      <c r="B211" s="16" t="s">
        <v>313</v>
      </c>
      <c r="C211" s="10">
        <v>2017</v>
      </c>
      <c r="D211" s="2">
        <f>SUM(E211,G211,I211,K211,M211,O211,P211,Q211,R211,S211)</f>
        <v>4231700</v>
      </c>
      <c r="E211" s="3">
        <v>0</v>
      </c>
      <c r="F211" s="4">
        <v>0</v>
      </c>
      <c r="G211" s="3">
        <v>0</v>
      </c>
      <c r="H211" s="9">
        <v>1143.9</v>
      </c>
      <c r="I211" s="9">
        <v>3431700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700000</v>
      </c>
      <c r="S211" s="3">
        <v>100000</v>
      </c>
    </row>
    <row r="212" spans="1:19" ht="19.5" customHeight="1">
      <c r="A212" s="1" t="s">
        <v>940</v>
      </c>
      <c r="B212" s="16" t="s">
        <v>314</v>
      </c>
      <c r="C212" s="10">
        <v>2017</v>
      </c>
      <c r="D212" s="2">
        <f>SUM(E212,G212,I212,K212,M212,O212,P212,Q212,R212,S212)</f>
        <v>1835600</v>
      </c>
      <c r="E212" s="3">
        <v>0</v>
      </c>
      <c r="F212" s="4">
        <v>0</v>
      </c>
      <c r="G212" s="3">
        <v>0</v>
      </c>
      <c r="H212" s="9">
        <v>372</v>
      </c>
      <c r="I212" s="9">
        <v>1785600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50000</v>
      </c>
    </row>
    <row r="213" spans="1:19" ht="39.75" customHeight="1">
      <c r="A213" s="51" t="s">
        <v>413</v>
      </c>
      <c r="B213" s="51"/>
      <c r="C213" s="15"/>
      <c r="D213" s="8">
        <f>E213+G213+I213+K213+M213+O213+P213+Q213+R213+S213</f>
        <v>8850301.02</v>
      </c>
      <c r="E213" s="8">
        <f>SUM(E214:E219)</f>
        <v>0</v>
      </c>
      <c r="F213" s="8">
        <f aca="true" t="shared" si="26" ref="F213:S213">SUM(F214:F219)</f>
        <v>0</v>
      </c>
      <c r="G213" s="8">
        <f t="shared" si="26"/>
        <v>0</v>
      </c>
      <c r="H213" s="8">
        <f t="shared" si="26"/>
        <v>2475.85</v>
      </c>
      <c r="I213" s="8">
        <f t="shared" si="26"/>
        <v>8250301.019999999</v>
      </c>
      <c r="J213" s="8">
        <f t="shared" si="26"/>
        <v>0</v>
      </c>
      <c r="K213" s="8">
        <f t="shared" si="26"/>
        <v>0</v>
      </c>
      <c r="L213" s="8">
        <f t="shared" si="26"/>
        <v>0</v>
      </c>
      <c r="M213" s="8">
        <f t="shared" si="26"/>
        <v>0</v>
      </c>
      <c r="N213" s="8">
        <f t="shared" si="26"/>
        <v>0</v>
      </c>
      <c r="O213" s="8">
        <f t="shared" si="26"/>
        <v>0</v>
      </c>
      <c r="P213" s="8">
        <f t="shared" si="26"/>
        <v>0</v>
      </c>
      <c r="Q213" s="8">
        <f t="shared" si="26"/>
        <v>0</v>
      </c>
      <c r="R213" s="8">
        <f t="shared" si="26"/>
        <v>0</v>
      </c>
      <c r="S213" s="8">
        <f t="shared" si="26"/>
        <v>600000</v>
      </c>
    </row>
    <row r="214" spans="1:19" ht="19.5" customHeight="1">
      <c r="A214" s="1" t="s">
        <v>941</v>
      </c>
      <c r="B214" s="16" t="s">
        <v>318</v>
      </c>
      <c r="C214" s="10">
        <v>2017</v>
      </c>
      <c r="D214" s="2">
        <f aca="true" t="shared" si="27" ref="D214:D219">SUM(E214,G214,I214,K214,M214,O214,P214,Q214,R214,S214)</f>
        <v>1871551.13</v>
      </c>
      <c r="E214" s="3">
        <v>0</v>
      </c>
      <c r="F214" s="4">
        <v>0</v>
      </c>
      <c r="G214" s="3">
        <v>0</v>
      </c>
      <c r="H214" s="3">
        <v>493.5</v>
      </c>
      <c r="I214" s="3">
        <v>1771551.13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100000</v>
      </c>
    </row>
    <row r="215" spans="1:19" ht="19.5" customHeight="1">
      <c r="A215" s="1" t="s">
        <v>942</v>
      </c>
      <c r="B215" s="16" t="s">
        <v>319</v>
      </c>
      <c r="C215" s="10">
        <v>2017</v>
      </c>
      <c r="D215" s="2">
        <f t="shared" si="27"/>
        <v>1958165.26</v>
      </c>
      <c r="E215" s="3">
        <v>0</v>
      </c>
      <c r="F215" s="4">
        <v>0</v>
      </c>
      <c r="G215" s="3">
        <v>0</v>
      </c>
      <c r="H215" s="3">
        <v>620.2</v>
      </c>
      <c r="I215" s="3">
        <v>1858165.26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100000</v>
      </c>
    </row>
    <row r="216" spans="1:19" ht="19.5" customHeight="1">
      <c r="A216" s="1" t="s">
        <v>943</v>
      </c>
      <c r="B216" s="16" t="s">
        <v>320</v>
      </c>
      <c r="C216" s="10">
        <v>2017</v>
      </c>
      <c r="D216" s="2">
        <f t="shared" si="27"/>
        <v>905570.98</v>
      </c>
      <c r="E216" s="3">
        <v>0</v>
      </c>
      <c r="F216" s="4">
        <v>0</v>
      </c>
      <c r="G216" s="3">
        <v>0</v>
      </c>
      <c r="H216" s="3">
        <v>290.29</v>
      </c>
      <c r="I216" s="3">
        <v>805570.98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100000</v>
      </c>
    </row>
    <row r="217" spans="1:19" ht="19.5" customHeight="1">
      <c r="A217" s="10" t="s">
        <v>944</v>
      </c>
      <c r="B217" s="16" t="s">
        <v>321</v>
      </c>
      <c r="C217" s="10">
        <v>2017</v>
      </c>
      <c r="D217" s="2">
        <f t="shared" si="27"/>
        <v>1165580.72</v>
      </c>
      <c r="E217" s="3">
        <v>0</v>
      </c>
      <c r="F217" s="4">
        <v>0</v>
      </c>
      <c r="G217" s="3">
        <v>0</v>
      </c>
      <c r="H217" s="3">
        <v>278.18</v>
      </c>
      <c r="I217" s="3">
        <v>1065580.72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100000</v>
      </c>
    </row>
    <row r="218" spans="1:19" ht="19.5" customHeight="1">
      <c r="A218" s="10" t="s">
        <v>945</v>
      </c>
      <c r="B218" s="16" t="s">
        <v>322</v>
      </c>
      <c r="C218" s="10">
        <v>2017</v>
      </c>
      <c r="D218" s="2">
        <f t="shared" si="27"/>
        <v>1825882.93</v>
      </c>
      <c r="E218" s="3">
        <v>0</v>
      </c>
      <c r="F218" s="4">
        <v>0</v>
      </c>
      <c r="G218" s="3">
        <v>0</v>
      </c>
      <c r="H218" s="3">
        <v>494.08</v>
      </c>
      <c r="I218" s="3">
        <v>1725882.93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100000</v>
      </c>
    </row>
    <row r="219" spans="1:19" ht="19.5" customHeight="1">
      <c r="A219" s="10" t="s">
        <v>946</v>
      </c>
      <c r="B219" s="16" t="s">
        <v>323</v>
      </c>
      <c r="C219" s="10">
        <v>2017</v>
      </c>
      <c r="D219" s="2">
        <f t="shared" si="27"/>
        <v>1123550</v>
      </c>
      <c r="E219" s="3">
        <v>0</v>
      </c>
      <c r="F219" s="4">
        <v>0</v>
      </c>
      <c r="G219" s="3">
        <v>0</v>
      </c>
      <c r="H219" s="3">
        <v>299.6</v>
      </c>
      <c r="I219" s="3">
        <v>1023550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100000</v>
      </c>
    </row>
    <row r="220" spans="1:19" ht="39.75" customHeight="1">
      <c r="A220" s="51" t="s">
        <v>414</v>
      </c>
      <c r="B220" s="51"/>
      <c r="C220" s="15"/>
      <c r="D220" s="8">
        <f>E220+G220+I220+K220+M220+O220+P220+Q220+R220+S220</f>
        <v>1610897.41</v>
      </c>
      <c r="E220" s="8">
        <f>SUM(E221)</f>
        <v>0</v>
      </c>
      <c r="F220" s="8">
        <f aca="true" t="shared" si="28" ref="F220:S220">SUM(F221)</f>
        <v>0</v>
      </c>
      <c r="G220" s="8">
        <f t="shared" si="28"/>
        <v>0</v>
      </c>
      <c r="H220" s="8">
        <f t="shared" si="28"/>
        <v>382</v>
      </c>
      <c r="I220" s="8">
        <f t="shared" si="28"/>
        <v>1560897.41</v>
      </c>
      <c r="J220" s="8">
        <f t="shared" si="28"/>
        <v>0</v>
      </c>
      <c r="K220" s="8">
        <f t="shared" si="28"/>
        <v>0</v>
      </c>
      <c r="L220" s="8">
        <f t="shared" si="28"/>
        <v>0</v>
      </c>
      <c r="M220" s="8">
        <f t="shared" si="28"/>
        <v>0</v>
      </c>
      <c r="N220" s="8">
        <f t="shared" si="28"/>
        <v>0</v>
      </c>
      <c r="O220" s="8">
        <f t="shared" si="28"/>
        <v>0</v>
      </c>
      <c r="P220" s="8">
        <f t="shared" si="28"/>
        <v>0</v>
      </c>
      <c r="Q220" s="8">
        <f t="shared" si="28"/>
        <v>0</v>
      </c>
      <c r="R220" s="8">
        <f t="shared" si="28"/>
        <v>0</v>
      </c>
      <c r="S220" s="8">
        <f t="shared" si="28"/>
        <v>50000</v>
      </c>
    </row>
    <row r="221" spans="1:19" ht="19.5" customHeight="1">
      <c r="A221" s="1" t="s">
        <v>947</v>
      </c>
      <c r="B221" s="16" t="s">
        <v>324</v>
      </c>
      <c r="C221" s="1">
        <v>2019</v>
      </c>
      <c r="D221" s="2">
        <f>SUM(E221,G221,I221,K221,M221,O221,P221,Q221,R221,S221)</f>
        <v>1610897.41</v>
      </c>
      <c r="E221" s="3">
        <v>0</v>
      </c>
      <c r="F221" s="4">
        <v>0</v>
      </c>
      <c r="G221" s="3">
        <v>0</v>
      </c>
      <c r="H221" s="3">
        <v>382</v>
      </c>
      <c r="I221" s="3">
        <v>1560897.41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50000</v>
      </c>
    </row>
    <row r="222" spans="1:19" ht="39.75" customHeight="1">
      <c r="A222" s="51" t="s">
        <v>415</v>
      </c>
      <c r="B222" s="51"/>
      <c r="C222" s="34"/>
      <c r="D222" s="8">
        <f>E222+G222+I222+K222+M222+O222+P222+Q222+R222+S222</f>
        <v>8788300</v>
      </c>
      <c r="E222" s="8">
        <f>SUM(E223:E227)</f>
        <v>0</v>
      </c>
      <c r="F222" s="8">
        <f aca="true" t="shared" si="29" ref="F222:S222">SUM(F223:F227)</f>
        <v>0</v>
      </c>
      <c r="G222" s="8">
        <f t="shared" si="29"/>
        <v>0</v>
      </c>
      <c r="H222" s="8">
        <f t="shared" si="29"/>
        <v>2396.3</v>
      </c>
      <c r="I222" s="8">
        <f t="shared" si="29"/>
        <v>7188300</v>
      </c>
      <c r="J222" s="8">
        <f t="shared" si="29"/>
        <v>0</v>
      </c>
      <c r="K222" s="8">
        <f t="shared" si="29"/>
        <v>0</v>
      </c>
      <c r="L222" s="8">
        <f t="shared" si="29"/>
        <v>0</v>
      </c>
      <c r="M222" s="8">
        <f t="shared" si="29"/>
        <v>0</v>
      </c>
      <c r="N222" s="8">
        <f t="shared" si="29"/>
        <v>0</v>
      </c>
      <c r="O222" s="8">
        <f t="shared" si="29"/>
        <v>0</v>
      </c>
      <c r="P222" s="8">
        <f t="shared" si="29"/>
        <v>0</v>
      </c>
      <c r="Q222" s="8">
        <f t="shared" si="29"/>
        <v>0</v>
      </c>
      <c r="R222" s="8">
        <f t="shared" si="29"/>
        <v>1400000</v>
      </c>
      <c r="S222" s="8">
        <f t="shared" si="29"/>
        <v>200000</v>
      </c>
    </row>
    <row r="223" spans="1:19" ht="19.5" customHeight="1">
      <c r="A223" s="1" t="s">
        <v>948</v>
      </c>
      <c r="B223" s="16" t="s">
        <v>730</v>
      </c>
      <c r="C223" s="10">
        <v>2017</v>
      </c>
      <c r="D223" s="2">
        <f>SUM(E223,G223,I223,K223,M223,O223,P223,Q223,R223,S223)</f>
        <v>932000</v>
      </c>
      <c r="E223" s="3">
        <v>0</v>
      </c>
      <c r="F223" s="4">
        <v>0</v>
      </c>
      <c r="G223" s="3">
        <v>0</v>
      </c>
      <c r="H223" s="3">
        <v>310.8</v>
      </c>
      <c r="I223" s="3">
        <v>932000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</row>
    <row r="224" spans="1:19" ht="19.5" customHeight="1">
      <c r="A224" s="1" t="s">
        <v>949</v>
      </c>
      <c r="B224" s="16" t="s">
        <v>731</v>
      </c>
      <c r="C224" s="10">
        <v>2017</v>
      </c>
      <c r="D224" s="2">
        <f>SUM(E224,G224,I224,K224,M224,O224,P224,Q224,R224,S224)</f>
        <v>973000</v>
      </c>
      <c r="E224" s="3">
        <v>0</v>
      </c>
      <c r="F224" s="4">
        <v>0</v>
      </c>
      <c r="G224" s="3">
        <v>0</v>
      </c>
      <c r="H224" s="3">
        <v>324.4</v>
      </c>
      <c r="I224" s="3">
        <v>973000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</row>
    <row r="225" spans="1:19" ht="19.5" customHeight="1">
      <c r="A225" s="1" t="s">
        <v>950</v>
      </c>
      <c r="B225" s="16" t="s">
        <v>732</v>
      </c>
      <c r="C225" s="10">
        <v>2017</v>
      </c>
      <c r="D225" s="2">
        <f>SUM(E225,G225,I225,K225,M225,O225,P225,Q225,R225,S225)</f>
        <v>972000</v>
      </c>
      <c r="E225" s="3">
        <v>0</v>
      </c>
      <c r="F225" s="4">
        <v>0</v>
      </c>
      <c r="G225" s="3">
        <v>0</v>
      </c>
      <c r="H225" s="3">
        <v>324</v>
      </c>
      <c r="I225" s="3">
        <v>972000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</row>
    <row r="226" spans="1:19" ht="19.5" customHeight="1">
      <c r="A226" s="1" t="s">
        <v>951</v>
      </c>
      <c r="B226" s="16" t="s">
        <v>733</v>
      </c>
      <c r="C226" s="10">
        <v>2017</v>
      </c>
      <c r="D226" s="2">
        <f>SUM(E226,G226,I226,K226,M226,O226,P226,Q226,R226,S226)</f>
        <v>2705900</v>
      </c>
      <c r="E226" s="3">
        <v>0</v>
      </c>
      <c r="F226" s="4">
        <v>0</v>
      </c>
      <c r="G226" s="3">
        <v>0</v>
      </c>
      <c r="H226" s="3">
        <v>635.3</v>
      </c>
      <c r="I226" s="3">
        <v>1905900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700000</v>
      </c>
      <c r="S226" s="3">
        <v>100000</v>
      </c>
    </row>
    <row r="227" spans="1:19" ht="19.5" customHeight="1">
      <c r="A227" s="1" t="s">
        <v>952</v>
      </c>
      <c r="B227" s="16" t="s">
        <v>734</v>
      </c>
      <c r="C227" s="10">
        <v>2017</v>
      </c>
      <c r="D227" s="2">
        <f>SUM(E227,G227,I227,K227,M227,O227,P227,Q227,R227,S227)</f>
        <v>3205400</v>
      </c>
      <c r="E227" s="3">
        <v>0</v>
      </c>
      <c r="F227" s="4">
        <v>0</v>
      </c>
      <c r="G227" s="3">
        <v>0</v>
      </c>
      <c r="H227" s="3">
        <v>801.8</v>
      </c>
      <c r="I227" s="3">
        <v>2405400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700000</v>
      </c>
      <c r="S227" s="3">
        <v>100000</v>
      </c>
    </row>
    <row r="228" spans="1:19" ht="33.75" customHeight="1">
      <c r="A228" s="51" t="s">
        <v>416</v>
      </c>
      <c r="B228" s="51"/>
      <c r="C228" s="15"/>
      <c r="D228" s="8">
        <f>E228+G228+I228+K228+M228+O228+P228+Q228+R228+S228</f>
        <v>2508579.48</v>
      </c>
      <c r="E228" s="8">
        <f>SUM(E229)</f>
        <v>0</v>
      </c>
      <c r="F228" s="8">
        <f aca="true" t="shared" si="30" ref="F228:S228">SUM(F229)</f>
        <v>0</v>
      </c>
      <c r="G228" s="8">
        <f t="shared" si="30"/>
        <v>0</v>
      </c>
      <c r="H228" s="8">
        <f t="shared" si="30"/>
        <v>632.7</v>
      </c>
      <c r="I228" s="8">
        <f t="shared" si="30"/>
        <v>2508579.48</v>
      </c>
      <c r="J228" s="8">
        <f t="shared" si="30"/>
        <v>0</v>
      </c>
      <c r="K228" s="8">
        <f t="shared" si="30"/>
        <v>0</v>
      </c>
      <c r="L228" s="8">
        <f t="shared" si="30"/>
        <v>0</v>
      </c>
      <c r="M228" s="8">
        <f t="shared" si="30"/>
        <v>0</v>
      </c>
      <c r="N228" s="8">
        <f t="shared" si="30"/>
        <v>0</v>
      </c>
      <c r="O228" s="8">
        <f t="shared" si="30"/>
        <v>0</v>
      </c>
      <c r="P228" s="8">
        <f t="shared" si="30"/>
        <v>0</v>
      </c>
      <c r="Q228" s="8">
        <f t="shared" si="30"/>
        <v>0</v>
      </c>
      <c r="R228" s="8">
        <f t="shared" si="30"/>
        <v>0</v>
      </c>
      <c r="S228" s="8">
        <f t="shared" si="30"/>
        <v>0</v>
      </c>
    </row>
    <row r="229" spans="1:19" ht="17.25" customHeight="1">
      <c r="A229" s="1" t="s">
        <v>953</v>
      </c>
      <c r="B229" s="16" t="s">
        <v>334</v>
      </c>
      <c r="C229" s="1">
        <v>2019</v>
      </c>
      <c r="D229" s="2">
        <f>SUM(E229,G229,I229,K229,M229,O229,P229,Q229,R229,S229)</f>
        <v>2508579.48</v>
      </c>
      <c r="E229" s="3">
        <v>0</v>
      </c>
      <c r="F229" s="4">
        <v>0</v>
      </c>
      <c r="G229" s="3">
        <v>0</v>
      </c>
      <c r="H229" s="9">
        <v>632.7</v>
      </c>
      <c r="I229" s="9">
        <v>2508579.48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</row>
    <row r="230" spans="1:19" ht="39.75" customHeight="1">
      <c r="A230" s="57" t="s">
        <v>726</v>
      </c>
      <c r="B230" s="57"/>
      <c r="C230" s="15"/>
      <c r="D230" s="8">
        <f>E230+G230+I230+K230+M230+O230+P230+Q230+R230+S230</f>
        <v>948000</v>
      </c>
      <c r="E230" s="8">
        <f>SUM(E231)</f>
        <v>0</v>
      </c>
      <c r="F230" s="38">
        <f aca="true" t="shared" si="31" ref="F230:S230">SUM(F231)</f>
        <v>0</v>
      </c>
      <c r="G230" s="8">
        <f t="shared" si="31"/>
        <v>0</v>
      </c>
      <c r="H230" s="8">
        <f t="shared" si="31"/>
        <v>316</v>
      </c>
      <c r="I230" s="8">
        <f t="shared" si="31"/>
        <v>948000</v>
      </c>
      <c r="J230" s="8">
        <f t="shared" si="31"/>
        <v>0</v>
      </c>
      <c r="K230" s="8">
        <f t="shared" si="31"/>
        <v>0</v>
      </c>
      <c r="L230" s="8">
        <f t="shared" si="31"/>
        <v>0</v>
      </c>
      <c r="M230" s="8">
        <f t="shared" si="31"/>
        <v>0</v>
      </c>
      <c r="N230" s="8">
        <f t="shared" si="31"/>
        <v>0</v>
      </c>
      <c r="O230" s="8">
        <f t="shared" si="31"/>
        <v>0</v>
      </c>
      <c r="P230" s="8">
        <f t="shared" si="31"/>
        <v>0</v>
      </c>
      <c r="Q230" s="8">
        <f t="shared" si="31"/>
        <v>0</v>
      </c>
      <c r="R230" s="8">
        <f t="shared" si="31"/>
        <v>0</v>
      </c>
      <c r="S230" s="8">
        <f t="shared" si="31"/>
        <v>0</v>
      </c>
    </row>
    <row r="231" spans="1:19" ht="19.5" customHeight="1">
      <c r="A231" s="10" t="s">
        <v>954</v>
      </c>
      <c r="B231" s="16" t="s">
        <v>1196</v>
      </c>
      <c r="C231" s="1">
        <v>2018</v>
      </c>
      <c r="D231" s="2">
        <f>SUM(E231,G231,I231,K231,M231,O231,P231,Q231,R231,S231)</f>
        <v>948000</v>
      </c>
      <c r="E231" s="3">
        <v>0</v>
      </c>
      <c r="F231" s="4">
        <v>0</v>
      </c>
      <c r="G231" s="3">
        <v>0</v>
      </c>
      <c r="H231" s="9">
        <v>316</v>
      </c>
      <c r="I231" s="9">
        <v>948000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</row>
    <row r="232" spans="1:19" ht="39.75" customHeight="1">
      <c r="A232" s="51" t="s">
        <v>417</v>
      </c>
      <c r="B232" s="51"/>
      <c r="C232" s="15"/>
      <c r="D232" s="8">
        <f>E232+G232+I232+K232+M232+O232+P232+Q232+R232+S232</f>
        <v>86052095.51</v>
      </c>
      <c r="E232" s="8">
        <f aca="true" t="shared" si="32" ref="E232:S232">SUM(E233:E237)</f>
        <v>41601569.7</v>
      </c>
      <c r="F232" s="38">
        <f t="shared" si="32"/>
        <v>0</v>
      </c>
      <c r="G232" s="8">
        <f t="shared" si="32"/>
        <v>0</v>
      </c>
      <c r="H232" s="8">
        <f t="shared" si="32"/>
        <v>1015.5</v>
      </c>
      <c r="I232" s="8">
        <f t="shared" si="32"/>
        <v>3184608</v>
      </c>
      <c r="J232" s="8">
        <f t="shared" si="32"/>
        <v>3064.1</v>
      </c>
      <c r="K232" s="8">
        <f t="shared" si="32"/>
        <v>5453400</v>
      </c>
      <c r="L232" s="8">
        <f t="shared" si="32"/>
        <v>10745</v>
      </c>
      <c r="M232" s="8">
        <f t="shared" si="32"/>
        <v>26886248</v>
      </c>
      <c r="N232" s="8">
        <f t="shared" si="32"/>
        <v>0</v>
      </c>
      <c r="O232" s="8">
        <f t="shared" si="32"/>
        <v>0</v>
      </c>
      <c r="P232" s="8">
        <f t="shared" si="32"/>
        <v>4926269.81</v>
      </c>
      <c r="Q232" s="8">
        <f t="shared" si="32"/>
        <v>0</v>
      </c>
      <c r="R232" s="8">
        <f t="shared" si="32"/>
        <v>2800000</v>
      </c>
      <c r="S232" s="8">
        <f t="shared" si="32"/>
        <v>1200000</v>
      </c>
    </row>
    <row r="233" spans="1:19" ht="19.5" customHeight="1">
      <c r="A233" s="10" t="s">
        <v>955</v>
      </c>
      <c r="B233" s="16" t="s">
        <v>366</v>
      </c>
      <c r="C233" s="10">
        <v>2017</v>
      </c>
      <c r="D233" s="2">
        <f>SUM(E233,G233,I233,K233,M233,O233,P233,Q233,R233,S233)</f>
        <v>27133819.7</v>
      </c>
      <c r="E233" s="3">
        <v>12671609.7</v>
      </c>
      <c r="F233" s="4">
        <v>0</v>
      </c>
      <c r="G233" s="3">
        <v>0</v>
      </c>
      <c r="H233" s="3">
        <v>0</v>
      </c>
      <c r="I233" s="3">
        <v>0</v>
      </c>
      <c r="J233" s="3">
        <v>2218.1</v>
      </c>
      <c r="K233" s="3">
        <v>3000000</v>
      </c>
      <c r="L233" s="9">
        <v>3402</v>
      </c>
      <c r="M233" s="3">
        <v>8862210</v>
      </c>
      <c r="N233" s="3">
        <v>0</v>
      </c>
      <c r="O233" s="3">
        <v>0</v>
      </c>
      <c r="P233" s="3">
        <v>1500000</v>
      </c>
      <c r="Q233" s="3">
        <v>0</v>
      </c>
      <c r="R233" s="3">
        <v>700000</v>
      </c>
      <c r="S233" s="3">
        <v>400000</v>
      </c>
    </row>
    <row r="234" spans="1:19" ht="19.5" customHeight="1">
      <c r="A234" s="10" t="s">
        <v>956</v>
      </c>
      <c r="B234" s="16" t="s">
        <v>372</v>
      </c>
      <c r="C234" s="10">
        <v>2017</v>
      </c>
      <c r="D234" s="2">
        <f>SUM(E234,G234,I234,K234,M234,O234,P234,Q234,R234,S234)</f>
        <v>3984608</v>
      </c>
      <c r="E234" s="3">
        <v>0</v>
      </c>
      <c r="F234" s="4">
        <v>0</v>
      </c>
      <c r="G234" s="3">
        <v>0</v>
      </c>
      <c r="H234" s="9">
        <v>1015.5</v>
      </c>
      <c r="I234" s="9">
        <v>3184608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700000</v>
      </c>
      <c r="S234" s="3">
        <v>100000</v>
      </c>
    </row>
    <row r="235" spans="1:19" ht="19.5" customHeight="1">
      <c r="A235" s="10" t="s">
        <v>957</v>
      </c>
      <c r="B235" s="35" t="s">
        <v>375</v>
      </c>
      <c r="C235" s="36">
        <v>2017</v>
      </c>
      <c r="D235" s="2">
        <f>SUM(E235,G235,I235,K235,M235,O235,P235,Q235,R235,S235)</f>
        <v>27326934.78</v>
      </c>
      <c r="E235" s="3">
        <v>15902674.8</v>
      </c>
      <c r="F235" s="4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12">
        <v>3490</v>
      </c>
      <c r="M235" s="9">
        <v>9091450</v>
      </c>
      <c r="N235" s="3">
        <v>0</v>
      </c>
      <c r="O235" s="3">
        <v>0</v>
      </c>
      <c r="P235" s="3">
        <v>1332809.98</v>
      </c>
      <c r="Q235" s="3">
        <v>0</v>
      </c>
      <c r="R235" s="3">
        <v>700000</v>
      </c>
      <c r="S235" s="3">
        <v>300000</v>
      </c>
    </row>
    <row r="236" spans="1:19" ht="19.5" customHeight="1">
      <c r="A236" s="1" t="s">
        <v>958</v>
      </c>
      <c r="B236" s="35" t="s">
        <v>377</v>
      </c>
      <c r="C236" s="36">
        <v>2017</v>
      </c>
      <c r="D236" s="2">
        <f>SUM(E236,G236,I236,K236,M236,O236,P236,Q236,R236,S236)</f>
        <v>22870597.07</v>
      </c>
      <c r="E236" s="3">
        <v>11057169</v>
      </c>
      <c r="F236" s="4">
        <v>0</v>
      </c>
      <c r="G236" s="3">
        <v>0</v>
      </c>
      <c r="H236" s="3">
        <v>0</v>
      </c>
      <c r="I236" s="3">
        <v>0</v>
      </c>
      <c r="J236" s="12">
        <v>846</v>
      </c>
      <c r="K236" s="12">
        <v>2453400</v>
      </c>
      <c r="L236" s="12">
        <v>2558</v>
      </c>
      <c r="M236" s="9">
        <v>6663590</v>
      </c>
      <c r="N236" s="3">
        <v>0</v>
      </c>
      <c r="O236" s="3">
        <v>0</v>
      </c>
      <c r="P236" s="3">
        <v>1796438.07</v>
      </c>
      <c r="Q236" s="3">
        <v>0</v>
      </c>
      <c r="R236" s="3">
        <v>700000</v>
      </c>
      <c r="S236" s="3">
        <v>200000</v>
      </c>
    </row>
    <row r="237" spans="1:19" ht="19.5" customHeight="1">
      <c r="A237" s="1" t="s">
        <v>959</v>
      </c>
      <c r="B237" s="35" t="s">
        <v>378</v>
      </c>
      <c r="C237" s="36">
        <v>2017</v>
      </c>
      <c r="D237" s="2">
        <f>SUM(E237,G237,I237,K237,M237,O237,P237,Q237,R237,S237)</f>
        <v>4736135.96</v>
      </c>
      <c r="E237" s="3">
        <v>1970116.2</v>
      </c>
      <c r="F237" s="4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1295</v>
      </c>
      <c r="M237" s="3">
        <v>2268998</v>
      </c>
      <c r="N237" s="3">
        <v>0</v>
      </c>
      <c r="O237" s="3">
        <v>0</v>
      </c>
      <c r="P237" s="3">
        <v>297021.76</v>
      </c>
      <c r="Q237" s="3">
        <v>0</v>
      </c>
      <c r="R237" s="3">
        <v>0</v>
      </c>
      <c r="S237" s="3">
        <v>200000</v>
      </c>
    </row>
    <row r="238" spans="1:19" ht="39.75" customHeight="1">
      <c r="A238" s="51" t="s">
        <v>465</v>
      </c>
      <c r="B238" s="51"/>
      <c r="C238" s="15"/>
      <c r="D238" s="8">
        <f>E238+G238+I238+K238+M238+O238+P238+Q238+R238+S238</f>
        <v>3077738.41</v>
      </c>
      <c r="E238" s="8">
        <f>SUM(E239:E239)</f>
        <v>0</v>
      </c>
      <c r="F238" s="38">
        <f aca="true" t="shared" si="33" ref="F238:S238">SUM(F239:F239)</f>
        <v>0</v>
      </c>
      <c r="G238" s="8">
        <f t="shared" si="33"/>
        <v>0</v>
      </c>
      <c r="H238" s="8">
        <f t="shared" si="33"/>
        <v>658</v>
      </c>
      <c r="I238" s="8">
        <f t="shared" si="33"/>
        <v>3077738.41</v>
      </c>
      <c r="J238" s="8">
        <f t="shared" si="33"/>
        <v>0</v>
      </c>
      <c r="K238" s="8">
        <f t="shared" si="33"/>
        <v>0</v>
      </c>
      <c r="L238" s="8">
        <f t="shared" si="33"/>
        <v>0</v>
      </c>
      <c r="M238" s="8">
        <f t="shared" si="33"/>
        <v>0</v>
      </c>
      <c r="N238" s="8">
        <f t="shared" si="33"/>
        <v>0</v>
      </c>
      <c r="O238" s="8">
        <f t="shared" si="33"/>
        <v>0</v>
      </c>
      <c r="P238" s="8">
        <f t="shared" si="33"/>
        <v>0</v>
      </c>
      <c r="Q238" s="8">
        <f t="shared" si="33"/>
        <v>0</v>
      </c>
      <c r="R238" s="8">
        <f t="shared" si="33"/>
        <v>0</v>
      </c>
      <c r="S238" s="8">
        <f t="shared" si="33"/>
        <v>0</v>
      </c>
    </row>
    <row r="239" spans="1:19" ht="19.5" customHeight="1">
      <c r="A239" s="10" t="s">
        <v>960</v>
      </c>
      <c r="B239" s="13" t="s">
        <v>382</v>
      </c>
      <c r="C239" s="1">
        <v>2019</v>
      </c>
      <c r="D239" s="2">
        <f>SUM(E239,G239,I239,K239,M239,O239,P239,Q239,R239,S239)</f>
        <v>3077738.41</v>
      </c>
      <c r="E239" s="3">
        <v>0</v>
      </c>
      <c r="F239" s="4">
        <v>0</v>
      </c>
      <c r="G239" s="3">
        <v>0</v>
      </c>
      <c r="H239" s="9">
        <v>658</v>
      </c>
      <c r="I239" s="9">
        <v>3077738.41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</row>
    <row r="240" spans="1:19" s="37" customFormat="1" ht="19.5" customHeight="1">
      <c r="A240" s="55" t="s">
        <v>788</v>
      </c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</row>
    <row r="241" spans="1:19" s="17" customFormat="1" ht="19.5" customHeight="1">
      <c r="A241" s="56" t="s">
        <v>390</v>
      </c>
      <c r="B241" s="56"/>
      <c r="C241" s="33"/>
      <c r="D241" s="2">
        <f>D242+D245+D258+D284+D287+D290+D293+D295+D298+D302+D306+D308+D314+D318+D327+D331+D334+D342+D348+D364+D368+D370+D386+D380+D384+D388+D468+D480+D483+D488+D494+D499+D505+D507+D510+D344+D376+D478+D312+D316+D256+D325+D346+D329</f>
        <v>843717982.1499999</v>
      </c>
      <c r="E241" s="2">
        <f aca="true" t="shared" si="34" ref="E241:S241">E242+E245+E258+E284+E287+E290+E293+E295+E298+E302+E306+E308+E314+E318+E327+E331+E334+E342+E348+E364+E368+E370+E386+E380+E384+E388+E468+E480+E483+E488+E494+E499+E505+E507+E510+E344</f>
        <v>104628219.61</v>
      </c>
      <c r="F241" s="18">
        <f t="shared" si="34"/>
        <v>16</v>
      </c>
      <c r="G241" s="2">
        <f t="shared" si="34"/>
        <v>41600000</v>
      </c>
      <c r="H241" s="2">
        <f t="shared" si="34"/>
        <v>117291.90000000002</v>
      </c>
      <c r="I241" s="2">
        <f t="shared" si="34"/>
        <v>392880259.24000007</v>
      </c>
      <c r="J241" s="2">
        <f t="shared" si="34"/>
        <v>756.7</v>
      </c>
      <c r="K241" s="2">
        <f t="shared" si="34"/>
        <v>908040</v>
      </c>
      <c r="L241" s="2">
        <f t="shared" si="34"/>
        <v>61271.50000000001</v>
      </c>
      <c r="M241" s="2">
        <f t="shared" si="34"/>
        <v>134328994.25</v>
      </c>
      <c r="N241" s="2">
        <f t="shared" si="34"/>
        <v>59</v>
      </c>
      <c r="O241" s="2">
        <f t="shared" si="34"/>
        <v>123900</v>
      </c>
      <c r="P241" s="2">
        <f t="shared" si="34"/>
        <v>51476080</v>
      </c>
      <c r="Q241" s="2">
        <f t="shared" si="34"/>
        <v>0</v>
      </c>
      <c r="R241" s="2">
        <f t="shared" si="34"/>
        <v>43400000</v>
      </c>
      <c r="S241" s="2">
        <f t="shared" si="34"/>
        <v>24650000</v>
      </c>
    </row>
    <row r="242" spans="1:19" s="17" customFormat="1" ht="39.75" customHeight="1">
      <c r="A242" s="51" t="s">
        <v>418</v>
      </c>
      <c r="B242" s="54"/>
      <c r="C242" s="15"/>
      <c r="D242" s="8">
        <f>E242+G242+I242+K242+M242+O242+P242+Q242+R242+S242</f>
        <v>7139779.8</v>
      </c>
      <c r="E242" s="8">
        <f>SUM(E243:E244)</f>
        <v>0</v>
      </c>
      <c r="F242" s="38">
        <f aca="true" t="shared" si="35" ref="F242:S242">SUM(F243:F244)</f>
        <v>0</v>
      </c>
      <c r="G242" s="8">
        <f t="shared" si="35"/>
        <v>0</v>
      </c>
      <c r="H242" s="8">
        <f t="shared" si="35"/>
        <v>1139.3</v>
      </c>
      <c r="I242" s="8">
        <f t="shared" si="35"/>
        <v>3572844.8</v>
      </c>
      <c r="J242" s="8">
        <f t="shared" si="35"/>
        <v>0</v>
      </c>
      <c r="K242" s="8">
        <f t="shared" si="35"/>
        <v>0</v>
      </c>
      <c r="L242" s="8">
        <f t="shared" si="35"/>
        <v>947</v>
      </c>
      <c r="M242" s="8">
        <f t="shared" si="35"/>
        <v>2466935</v>
      </c>
      <c r="N242" s="8">
        <f t="shared" si="35"/>
        <v>0</v>
      </c>
      <c r="O242" s="8">
        <f t="shared" si="35"/>
        <v>0</v>
      </c>
      <c r="P242" s="8">
        <f t="shared" si="35"/>
        <v>0</v>
      </c>
      <c r="Q242" s="8">
        <f t="shared" si="35"/>
        <v>0</v>
      </c>
      <c r="R242" s="8">
        <f t="shared" si="35"/>
        <v>700000</v>
      </c>
      <c r="S242" s="8">
        <f t="shared" si="35"/>
        <v>400000</v>
      </c>
    </row>
    <row r="243" spans="1:19" ht="19.5" customHeight="1">
      <c r="A243" s="1" t="s">
        <v>961</v>
      </c>
      <c r="B243" s="7" t="s">
        <v>1075</v>
      </c>
      <c r="C243" s="1">
        <v>2019</v>
      </c>
      <c r="D243" s="2">
        <f>SUM(E243,G243,I243,K243,M243,O243,P243,Q243,R243,S243)</f>
        <v>1593088</v>
      </c>
      <c r="E243" s="3">
        <v>0</v>
      </c>
      <c r="F243" s="4">
        <v>0</v>
      </c>
      <c r="G243" s="3">
        <v>0</v>
      </c>
      <c r="H243" s="3">
        <v>508</v>
      </c>
      <c r="I243" s="3">
        <v>1593088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</row>
    <row r="244" spans="1:19" ht="19.5" customHeight="1">
      <c r="A244" s="1" t="s">
        <v>962</v>
      </c>
      <c r="B244" s="7" t="s">
        <v>1076</v>
      </c>
      <c r="C244" s="1">
        <v>2019</v>
      </c>
      <c r="D244" s="2">
        <f>SUM(E244,G244,I244,K244,M244,O244,P244,Q244,R244,S244)</f>
        <v>5546691.8</v>
      </c>
      <c r="E244" s="3">
        <v>0</v>
      </c>
      <c r="F244" s="4">
        <v>0</v>
      </c>
      <c r="G244" s="3">
        <v>0</v>
      </c>
      <c r="H244" s="3">
        <v>631.3</v>
      </c>
      <c r="I244" s="3">
        <v>1979756.8</v>
      </c>
      <c r="J244" s="3">
        <v>0</v>
      </c>
      <c r="K244" s="3">
        <v>0</v>
      </c>
      <c r="L244" s="3">
        <v>947</v>
      </c>
      <c r="M244" s="3">
        <v>2466935</v>
      </c>
      <c r="N244" s="3">
        <v>0</v>
      </c>
      <c r="O244" s="3">
        <v>0</v>
      </c>
      <c r="P244" s="3">
        <v>0</v>
      </c>
      <c r="Q244" s="3">
        <v>0</v>
      </c>
      <c r="R244" s="3">
        <v>700000</v>
      </c>
      <c r="S244" s="3">
        <v>400000</v>
      </c>
    </row>
    <row r="245" spans="1:19" ht="39.75" customHeight="1">
      <c r="A245" s="51" t="s">
        <v>419</v>
      </c>
      <c r="B245" s="51"/>
      <c r="C245" s="15"/>
      <c r="D245" s="8">
        <f>E245+G245+I245+K245+M245+O245+P245+Q245+R245+S245</f>
        <v>31017067.55</v>
      </c>
      <c r="E245" s="8">
        <f>SUM(E246:E255)</f>
        <v>0</v>
      </c>
      <c r="F245" s="38">
        <f>SUM(F246:F255)</f>
        <v>0</v>
      </c>
      <c r="G245" s="8">
        <f>SUM(G246:G255)</f>
        <v>0</v>
      </c>
      <c r="H245" s="8">
        <f>SUM(H246:H255)</f>
        <v>5915.32</v>
      </c>
      <c r="I245" s="8">
        <f aca="true" t="shared" si="36" ref="I245:S245">SUM(I246:I255)</f>
        <v>16003122</v>
      </c>
      <c r="J245" s="8">
        <f t="shared" si="36"/>
        <v>0</v>
      </c>
      <c r="K245" s="8">
        <f t="shared" si="36"/>
        <v>0</v>
      </c>
      <c r="L245" s="8">
        <f t="shared" si="36"/>
        <v>4515.91</v>
      </c>
      <c r="M245" s="8">
        <f t="shared" si="36"/>
        <v>11763945.55</v>
      </c>
      <c r="N245" s="8">
        <f t="shared" si="36"/>
        <v>0</v>
      </c>
      <c r="O245" s="8">
        <f t="shared" si="36"/>
        <v>0</v>
      </c>
      <c r="P245" s="8">
        <f t="shared" si="36"/>
        <v>0</v>
      </c>
      <c r="Q245" s="8">
        <f t="shared" si="36"/>
        <v>0</v>
      </c>
      <c r="R245" s="8">
        <f t="shared" si="36"/>
        <v>2100000</v>
      </c>
      <c r="S245" s="8">
        <f t="shared" si="36"/>
        <v>1150000</v>
      </c>
    </row>
    <row r="246" spans="1:19" ht="19.5" customHeight="1">
      <c r="A246" s="1" t="s">
        <v>963</v>
      </c>
      <c r="B246" s="16" t="s">
        <v>1190</v>
      </c>
      <c r="C246" s="10">
        <v>2017</v>
      </c>
      <c r="D246" s="2">
        <f aca="true" t="shared" si="37" ref="D246:D255">SUM(E246,G246,I246,K246,M246,O246,P246,Q246,R246,S246)</f>
        <v>3116778.3</v>
      </c>
      <c r="E246" s="3">
        <v>0</v>
      </c>
      <c r="F246" s="4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1196.46</v>
      </c>
      <c r="M246" s="3">
        <v>3116778.3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</row>
    <row r="247" spans="1:19" ht="19.5" customHeight="1">
      <c r="A247" s="1" t="s">
        <v>964</v>
      </c>
      <c r="B247" s="30" t="s">
        <v>766</v>
      </c>
      <c r="C247" s="10">
        <v>2017</v>
      </c>
      <c r="D247" s="2">
        <f t="shared" si="37"/>
        <v>3429536</v>
      </c>
      <c r="E247" s="3">
        <v>0</v>
      </c>
      <c r="F247" s="4">
        <v>0</v>
      </c>
      <c r="G247" s="3">
        <v>0</v>
      </c>
      <c r="H247" s="3">
        <v>610.32</v>
      </c>
      <c r="I247" s="14">
        <v>2929536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500000</v>
      </c>
    </row>
    <row r="248" spans="1:19" ht="19.5" customHeight="1">
      <c r="A248" s="1" t="s">
        <v>965</v>
      </c>
      <c r="B248" s="30" t="s">
        <v>467</v>
      </c>
      <c r="C248" s="10">
        <v>2017</v>
      </c>
      <c r="D248" s="2">
        <f t="shared" si="37"/>
        <v>1545695</v>
      </c>
      <c r="E248" s="3">
        <v>0</v>
      </c>
      <c r="F248" s="4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459</v>
      </c>
      <c r="M248" s="3">
        <v>1195695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350000</v>
      </c>
    </row>
    <row r="249" spans="1:19" ht="19.5" customHeight="1">
      <c r="A249" s="1" t="s">
        <v>966</v>
      </c>
      <c r="B249" s="16" t="s">
        <v>1271</v>
      </c>
      <c r="D249" s="2">
        <f t="shared" si="37"/>
        <v>3680550</v>
      </c>
      <c r="E249" s="3">
        <v>0</v>
      </c>
      <c r="F249" s="4">
        <v>0</v>
      </c>
      <c r="G249" s="3">
        <v>0</v>
      </c>
      <c r="H249" s="3">
        <v>490</v>
      </c>
      <c r="I249" s="3">
        <v>2352000</v>
      </c>
      <c r="J249" s="3">
        <v>0</v>
      </c>
      <c r="K249" s="3">
        <v>0</v>
      </c>
      <c r="L249" s="3">
        <v>510</v>
      </c>
      <c r="M249" s="3">
        <v>1328550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</row>
    <row r="250" spans="1:19" ht="19.5" customHeight="1">
      <c r="A250" s="1" t="s">
        <v>967</v>
      </c>
      <c r="B250" s="30" t="s">
        <v>1208</v>
      </c>
      <c r="D250" s="2">
        <f t="shared" si="37"/>
        <v>1978186</v>
      </c>
      <c r="E250" s="3">
        <v>0</v>
      </c>
      <c r="F250" s="4">
        <v>0</v>
      </c>
      <c r="G250" s="3">
        <v>0</v>
      </c>
      <c r="H250" s="3">
        <v>1011</v>
      </c>
      <c r="I250" s="14">
        <v>1978186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</row>
    <row r="251" spans="1:19" ht="18" customHeight="1">
      <c r="A251" s="1" t="s">
        <v>968</v>
      </c>
      <c r="B251" s="30" t="s">
        <v>1122</v>
      </c>
      <c r="C251" s="31" t="s">
        <v>763</v>
      </c>
      <c r="D251" s="2">
        <f t="shared" si="37"/>
        <v>1763617</v>
      </c>
      <c r="E251" s="3">
        <v>0</v>
      </c>
      <c r="F251" s="4">
        <v>0</v>
      </c>
      <c r="G251" s="3">
        <v>0</v>
      </c>
      <c r="H251" s="3">
        <v>567</v>
      </c>
      <c r="I251" s="14">
        <v>963617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700000</v>
      </c>
      <c r="S251" s="3">
        <v>100000</v>
      </c>
    </row>
    <row r="252" spans="1:19" ht="18" customHeight="1">
      <c r="A252" s="1" t="s">
        <v>969</v>
      </c>
      <c r="B252" s="30" t="s">
        <v>1272</v>
      </c>
      <c r="C252" s="31"/>
      <c r="D252" s="2">
        <f t="shared" si="37"/>
        <v>4158000</v>
      </c>
      <c r="E252" s="3">
        <v>0</v>
      </c>
      <c r="F252" s="4">
        <v>0</v>
      </c>
      <c r="G252" s="3">
        <v>0</v>
      </c>
      <c r="H252" s="3">
        <v>1386</v>
      </c>
      <c r="I252" s="14">
        <v>4158000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</row>
    <row r="253" spans="1:19" ht="18" customHeight="1">
      <c r="A253" s="1" t="s">
        <v>970</v>
      </c>
      <c r="B253" s="30" t="s">
        <v>1136</v>
      </c>
      <c r="C253" s="31" t="s">
        <v>763</v>
      </c>
      <c r="D253" s="2">
        <f t="shared" si="37"/>
        <v>2443597</v>
      </c>
      <c r="E253" s="3">
        <v>0</v>
      </c>
      <c r="F253" s="4">
        <v>0</v>
      </c>
      <c r="G253" s="3">
        <v>0</v>
      </c>
      <c r="H253" s="3">
        <v>840</v>
      </c>
      <c r="I253" s="14">
        <v>1643597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700000</v>
      </c>
      <c r="S253" s="3">
        <v>100000</v>
      </c>
    </row>
    <row r="254" spans="1:19" ht="18" customHeight="1">
      <c r="A254" s="1" t="s">
        <v>971</v>
      </c>
      <c r="B254" s="30" t="s">
        <v>1137</v>
      </c>
      <c r="C254" s="31" t="s">
        <v>763</v>
      </c>
      <c r="D254" s="2">
        <f t="shared" si="37"/>
        <v>2778186</v>
      </c>
      <c r="E254" s="3">
        <v>0</v>
      </c>
      <c r="F254" s="4">
        <v>0</v>
      </c>
      <c r="G254" s="3">
        <v>0</v>
      </c>
      <c r="H254" s="3">
        <v>1011</v>
      </c>
      <c r="I254" s="14">
        <v>1978186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700000</v>
      </c>
      <c r="S254" s="3">
        <v>100000</v>
      </c>
    </row>
    <row r="255" spans="1:19" ht="18" customHeight="1">
      <c r="A255" s="1" t="s">
        <v>972</v>
      </c>
      <c r="B255" s="30" t="s">
        <v>1191</v>
      </c>
      <c r="C255" s="31" t="s">
        <v>763</v>
      </c>
      <c r="D255" s="2">
        <f t="shared" si="37"/>
        <v>6122922.25</v>
      </c>
      <c r="E255" s="3">
        <v>0</v>
      </c>
      <c r="F255" s="4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2350.45</v>
      </c>
      <c r="M255" s="3">
        <v>6122922.25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</row>
    <row r="256" spans="1:19" s="13" customFormat="1" ht="39.75" customHeight="1">
      <c r="A256" s="51" t="s">
        <v>396</v>
      </c>
      <c r="B256" s="51"/>
      <c r="C256" s="15"/>
      <c r="D256" s="8">
        <f>E256+G256+I256+K256+M256+O256+P256+Q256+R256+S256</f>
        <v>2928000</v>
      </c>
      <c r="E256" s="8">
        <f>E257</f>
        <v>0</v>
      </c>
      <c r="F256" s="38">
        <f>F257</f>
        <v>0</v>
      </c>
      <c r="G256" s="8">
        <f>G257</f>
        <v>0</v>
      </c>
      <c r="H256" s="8">
        <f>H257</f>
        <v>610</v>
      </c>
      <c r="I256" s="8">
        <f>I257</f>
        <v>2928000</v>
      </c>
      <c r="J256" s="8">
        <f aca="true" t="shared" si="38" ref="J256:S256">J257</f>
        <v>0</v>
      </c>
      <c r="K256" s="8">
        <f t="shared" si="38"/>
        <v>0</v>
      </c>
      <c r="L256" s="8">
        <f t="shared" si="38"/>
        <v>0</v>
      </c>
      <c r="M256" s="8">
        <f t="shared" si="38"/>
        <v>0</v>
      </c>
      <c r="N256" s="8">
        <f t="shared" si="38"/>
        <v>0</v>
      </c>
      <c r="O256" s="8">
        <f t="shared" si="38"/>
        <v>0</v>
      </c>
      <c r="P256" s="8">
        <f t="shared" si="38"/>
        <v>0</v>
      </c>
      <c r="Q256" s="8">
        <f t="shared" si="38"/>
        <v>0</v>
      </c>
      <c r="R256" s="8">
        <f t="shared" si="38"/>
        <v>0</v>
      </c>
      <c r="S256" s="8">
        <f t="shared" si="38"/>
        <v>0</v>
      </c>
    </row>
    <row r="257" spans="1:19" ht="19.5" customHeight="1">
      <c r="A257" s="1" t="s">
        <v>973</v>
      </c>
      <c r="B257" s="16" t="s">
        <v>1209</v>
      </c>
      <c r="C257" s="10">
        <v>2017</v>
      </c>
      <c r="D257" s="2">
        <f>SUM(E257,G257,I257,K257,M257,O257,P257,Q257,R257,S257)</f>
        <v>2928000</v>
      </c>
      <c r="E257" s="3">
        <v>0</v>
      </c>
      <c r="F257" s="4">
        <v>0</v>
      </c>
      <c r="G257" s="3">
        <v>0</v>
      </c>
      <c r="H257" s="3">
        <v>610</v>
      </c>
      <c r="I257" s="14">
        <v>2928000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</row>
    <row r="258" spans="1:19" ht="39.75" customHeight="1">
      <c r="A258" s="51" t="s">
        <v>420</v>
      </c>
      <c r="B258" s="51"/>
      <c r="C258" s="15"/>
      <c r="D258" s="8">
        <f>E258+G258+I258+K258+M258+O258+P258+Q258+R258+S258</f>
        <v>95339494.26</v>
      </c>
      <c r="E258" s="8">
        <f>SUM(E259:E283)</f>
        <v>4204000.86</v>
      </c>
      <c r="F258" s="38">
        <f>SUM(F259:F283)</f>
        <v>0</v>
      </c>
      <c r="G258" s="8">
        <f>SUM(G259:G283)</f>
        <v>0</v>
      </c>
      <c r="H258" s="8">
        <f>SUM(H259:H283)</f>
        <v>17543.989999999998</v>
      </c>
      <c r="I258" s="8">
        <f>SUM(I259:I283)</f>
        <v>69563688</v>
      </c>
      <c r="J258" s="8">
        <f aca="true" t="shared" si="39" ref="J258:S258">SUM(J259:J283)</f>
        <v>0</v>
      </c>
      <c r="K258" s="8">
        <f t="shared" si="39"/>
        <v>0</v>
      </c>
      <c r="L258" s="8">
        <f t="shared" si="39"/>
        <v>2039.48</v>
      </c>
      <c r="M258" s="8">
        <f t="shared" si="39"/>
        <v>5292845.4</v>
      </c>
      <c r="N258" s="8">
        <f t="shared" si="39"/>
        <v>0</v>
      </c>
      <c r="O258" s="8">
        <f t="shared" si="39"/>
        <v>0</v>
      </c>
      <c r="P258" s="8">
        <f t="shared" si="39"/>
        <v>4078960</v>
      </c>
      <c r="Q258" s="8">
        <f t="shared" si="39"/>
        <v>0</v>
      </c>
      <c r="R258" s="8">
        <f t="shared" si="39"/>
        <v>9800000</v>
      </c>
      <c r="S258" s="8">
        <f t="shared" si="39"/>
        <v>2400000</v>
      </c>
    </row>
    <row r="259" spans="1:19" ht="19.5" customHeight="1">
      <c r="A259" s="1" t="s">
        <v>974</v>
      </c>
      <c r="B259" s="16" t="s">
        <v>1138</v>
      </c>
      <c r="C259" s="1">
        <v>2018</v>
      </c>
      <c r="D259" s="2">
        <f aca="true" t="shared" si="40" ref="D259:D283">SUM(E259,G259,I259,K259,M259,O259,P259,Q259,R259,S259)</f>
        <v>9459355.2</v>
      </c>
      <c r="E259" s="3">
        <v>2489131.2</v>
      </c>
      <c r="F259" s="24">
        <v>0</v>
      </c>
      <c r="G259" s="3">
        <v>0</v>
      </c>
      <c r="H259" s="3">
        <v>1389.63</v>
      </c>
      <c r="I259" s="14">
        <v>6670224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300000</v>
      </c>
    </row>
    <row r="260" spans="1:19" ht="19.5" customHeight="1">
      <c r="A260" s="1" t="s">
        <v>975</v>
      </c>
      <c r="B260" s="13" t="s">
        <v>1139</v>
      </c>
      <c r="C260" s="1">
        <v>2018</v>
      </c>
      <c r="D260" s="2">
        <f t="shared" si="40"/>
        <v>4211000</v>
      </c>
      <c r="E260" s="3">
        <v>0</v>
      </c>
      <c r="F260" s="4">
        <v>0</v>
      </c>
      <c r="G260" s="3">
        <v>0</v>
      </c>
      <c r="H260" s="3">
        <v>1137</v>
      </c>
      <c r="I260" s="14">
        <v>3411000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700000</v>
      </c>
      <c r="S260" s="3">
        <v>100000</v>
      </c>
    </row>
    <row r="261" spans="1:19" ht="19.5" customHeight="1">
      <c r="A261" s="1" t="s">
        <v>976</v>
      </c>
      <c r="B261" s="13" t="s">
        <v>1140</v>
      </c>
      <c r="C261" s="1">
        <v>2018</v>
      </c>
      <c r="D261" s="2">
        <f t="shared" si="40"/>
        <v>2849000</v>
      </c>
      <c r="E261" s="3">
        <v>0</v>
      </c>
      <c r="F261" s="4">
        <v>0</v>
      </c>
      <c r="G261" s="3">
        <v>0</v>
      </c>
      <c r="H261" s="3">
        <v>683.3</v>
      </c>
      <c r="I261" s="14">
        <v>2049000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700000</v>
      </c>
      <c r="S261" s="3">
        <v>100000</v>
      </c>
    </row>
    <row r="262" spans="1:19" ht="19.5" customHeight="1">
      <c r="A262" s="1" t="s">
        <v>977</v>
      </c>
      <c r="B262" s="13" t="s">
        <v>1141</v>
      </c>
      <c r="C262" s="1">
        <v>2018</v>
      </c>
      <c r="D262" s="2">
        <f t="shared" si="40"/>
        <v>2783200</v>
      </c>
      <c r="E262" s="3">
        <v>0</v>
      </c>
      <c r="F262" s="4">
        <v>0</v>
      </c>
      <c r="G262" s="3">
        <v>0</v>
      </c>
      <c r="H262" s="3">
        <v>559</v>
      </c>
      <c r="I262" s="14">
        <v>2683200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100000</v>
      </c>
    </row>
    <row r="263" spans="1:19" s="17" customFormat="1" ht="19.5" customHeight="1">
      <c r="A263" s="1" t="s">
        <v>979</v>
      </c>
      <c r="B263" s="13" t="s">
        <v>1142</v>
      </c>
      <c r="C263" s="1">
        <v>2018</v>
      </c>
      <c r="D263" s="2">
        <f t="shared" si="40"/>
        <v>2354880</v>
      </c>
      <c r="E263" s="3">
        <v>0</v>
      </c>
      <c r="F263" s="4">
        <v>0</v>
      </c>
      <c r="G263" s="3">
        <v>0</v>
      </c>
      <c r="H263" s="3">
        <v>490.6</v>
      </c>
      <c r="I263" s="14">
        <v>2354880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</row>
    <row r="264" spans="1:19" ht="19.5" customHeight="1">
      <c r="A264" s="1" t="s">
        <v>980</v>
      </c>
      <c r="B264" s="13" t="s">
        <v>1143</v>
      </c>
      <c r="C264" s="1">
        <v>2018</v>
      </c>
      <c r="D264" s="2">
        <f t="shared" si="40"/>
        <v>2381760</v>
      </c>
      <c r="E264" s="3">
        <v>0</v>
      </c>
      <c r="F264" s="4">
        <v>0</v>
      </c>
      <c r="G264" s="3">
        <v>0</v>
      </c>
      <c r="H264" s="3">
        <v>496.2</v>
      </c>
      <c r="I264" s="14">
        <v>2381760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</row>
    <row r="265" spans="1:19" ht="19.5" customHeight="1">
      <c r="A265" s="1" t="s">
        <v>981</v>
      </c>
      <c r="B265" s="13" t="s">
        <v>1144</v>
      </c>
      <c r="C265" s="1">
        <v>2018</v>
      </c>
      <c r="D265" s="2">
        <f t="shared" si="40"/>
        <v>2459040</v>
      </c>
      <c r="E265" s="3">
        <v>0</v>
      </c>
      <c r="F265" s="4">
        <v>0</v>
      </c>
      <c r="G265" s="3">
        <v>0</v>
      </c>
      <c r="H265" s="3">
        <v>512.3</v>
      </c>
      <c r="I265" s="14">
        <v>2459040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</row>
    <row r="266" spans="1:19" s="33" customFormat="1" ht="19.5" customHeight="1">
      <c r="A266" s="1" t="s">
        <v>982</v>
      </c>
      <c r="B266" s="13" t="s">
        <v>1145</v>
      </c>
      <c r="C266" s="1">
        <v>2018</v>
      </c>
      <c r="D266" s="2">
        <f t="shared" si="40"/>
        <v>2459040</v>
      </c>
      <c r="E266" s="3">
        <v>0</v>
      </c>
      <c r="F266" s="4">
        <v>0</v>
      </c>
      <c r="G266" s="3">
        <v>0</v>
      </c>
      <c r="H266" s="3">
        <v>512.3</v>
      </c>
      <c r="I266" s="14">
        <v>2459040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3">
        <v>0</v>
      </c>
    </row>
    <row r="267" spans="1:19" s="33" customFormat="1" ht="19.5" customHeight="1">
      <c r="A267" s="1" t="s">
        <v>983</v>
      </c>
      <c r="B267" s="13" t="s">
        <v>1146</v>
      </c>
      <c r="C267" s="1">
        <v>2018</v>
      </c>
      <c r="D267" s="2">
        <f t="shared" si="40"/>
        <v>2219610</v>
      </c>
      <c r="E267" s="3">
        <v>0</v>
      </c>
      <c r="F267" s="4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9">
        <v>482</v>
      </c>
      <c r="M267" s="9">
        <v>1255610</v>
      </c>
      <c r="N267" s="3">
        <v>0</v>
      </c>
      <c r="O267" s="3">
        <v>0</v>
      </c>
      <c r="P267" s="9">
        <v>964000</v>
      </c>
      <c r="Q267" s="3">
        <v>0</v>
      </c>
      <c r="R267" s="3">
        <v>0</v>
      </c>
      <c r="S267" s="3">
        <v>0</v>
      </c>
    </row>
    <row r="268" spans="1:19" ht="19.5" customHeight="1">
      <c r="A268" s="1" t="s">
        <v>984</v>
      </c>
      <c r="B268" s="13" t="s">
        <v>1147</v>
      </c>
      <c r="C268" s="1">
        <v>2018</v>
      </c>
      <c r="D268" s="2">
        <f t="shared" si="40"/>
        <v>2594000</v>
      </c>
      <c r="E268" s="3">
        <v>0</v>
      </c>
      <c r="F268" s="4">
        <v>0</v>
      </c>
      <c r="G268" s="3">
        <v>0</v>
      </c>
      <c r="H268" s="3">
        <v>598</v>
      </c>
      <c r="I268" s="14">
        <v>1794000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700000</v>
      </c>
      <c r="S268" s="3">
        <v>100000</v>
      </c>
    </row>
    <row r="269" spans="1:19" ht="19.5" customHeight="1">
      <c r="A269" s="1" t="s">
        <v>985</v>
      </c>
      <c r="B269" s="13" t="s">
        <v>1148</v>
      </c>
      <c r="C269" s="1">
        <v>2018</v>
      </c>
      <c r="D269" s="2">
        <f t="shared" si="40"/>
        <v>5159360</v>
      </c>
      <c r="E269" s="3">
        <v>0</v>
      </c>
      <c r="F269" s="4">
        <v>0</v>
      </c>
      <c r="G269" s="3">
        <v>0</v>
      </c>
      <c r="H269" s="3">
        <v>908.2</v>
      </c>
      <c r="I269" s="14">
        <v>4359360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700000</v>
      </c>
      <c r="S269" s="3">
        <v>100000</v>
      </c>
    </row>
    <row r="270" spans="1:19" ht="19.5" customHeight="1">
      <c r="A270" s="1" t="s">
        <v>986</v>
      </c>
      <c r="B270" s="13" t="s">
        <v>1149</v>
      </c>
      <c r="C270" s="1">
        <v>2018</v>
      </c>
      <c r="D270" s="2">
        <f t="shared" si="40"/>
        <v>4212560</v>
      </c>
      <c r="E270" s="3">
        <v>0</v>
      </c>
      <c r="F270" s="4">
        <v>0</v>
      </c>
      <c r="G270" s="3">
        <v>0</v>
      </c>
      <c r="H270" s="3">
        <v>710.95</v>
      </c>
      <c r="I270" s="14">
        <v>3412560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700000</v>
      </c>
      <c r="S270" s="3">
        <v>100000</v>
      </c>
    </row>
    <row r="271" spans="1:19" s="17" customFormat="1" ht="19.5" customHeight="1">
      <c r="A271" s="1" t="s">
        <v>987</v>
      </c>
      <c r="B271" s="13" t="s">
        <v>1150</v>
      </c>
      <c r="C271" s="1">
        <v>2018</v>
      </c>
      <c r="D271" s="2">
        <f t="shared" si="40"/>
        <v>5582000</v>
      </c>
      <c r="E271" s="3">
        <v>0</v>
      </c>
      <c r="F271" s="4">
        <v>0</v>
      </c>
      <c r="G271" s="3">
        <v>0</v>
      </c>
      <c r="H271" s="3">
        <v>996.25</v>
      </c>
      <c r="I271" s="14">
        <v>4782000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700000</v>
      </c>
      <c r="S271" s="3">
        <v>100000</v>
      </c>
    </row>
    <row r="272" spans="1:19" ht="19.5" customHeight="1">
      <c r="A272" s="1" t="s">
        <v>988</v>
      </c>
      <c r="B272" s="13" t="s">
        <v>1151</v>
      </c>
      <c r="C272" s="1">
        <v>2018</v>
      </c>
      <c r="D272" s="2">
        <f t="shared" si="40"/>
        <v>5688992</v>
      </c>
      <c r="E272" s="3">
        <v>0</v>
      </c>
      <c r="F272" s="4">
        <v>0</v>
      </c>
      <c r="G272" s="3">
        <v>0</v>
      </c>
      <c r="H272" s="3">
        <v>1018.54</v>
      </c>
      <c r="I272" s="14">
        <v>4888992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700000</v>
      </c>
      <c r="S272" s="3">
        <v>100000</v>
      </c>
    </row>
    <row r="273" spans="1:19" ht="19.5" customHeight="1">
      <c r="A273" s="1" t="s">
        <v>989</v>
      </c>
      <c r="B273" s="13" t="s">
        <v>1152</v>
      </c>
      <c r="C273" s="1">
        <v>2018</v>
      </c>
      <c r="D273" s="2">
        <f t="shared" si="40"/>
        <v>4125920</v>
      </c>
      <c r="E273" s="3">
        <v>0</v>
      </c>
      <c r="F273" s="4">
        <v>0</v>
      </c>
      <c r="G273" s="3">
        <v>0</v>
      </c>
      <c r="H273" s="3">
        <v>1108.64</v>
      </c>
      <c r="I273" s="14">
        <v>3325920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  <c r="Q273" s="3">
        <v>0</v>
      </c>
      <c r="R273" s="3">
        <v>700000</v>
      </c>
      <c r="S273" s="3">
        <v>100000</v>
      </c>
    </row>
    <row r="274" spans="1:19" ht="19.5" customHeight="1">
      <c r="A274" s="1" t="s">
        <v>990</v>
      </c>
      <c r="B274" s="13" t="s">
        <v>1210</v>
      </c>
      <c r="C274" s="1"/>
      <c r="D274" s="2">
        <f t="shared" si="40"/>
        <v>7748930.4</v>
      </c>
      <c r="E274" s="3">
        <v>0</v>
      </c>
      <c r="F274" s="4">
        <v>0</v>
      </c>
      <c r="G274" s="3">
        <v>0</v>
      </c>
      <c r="H274" s="3">
        <v>1108.64</v>
      </c>
      <c r="I274" s="14">
        <v>3325920</v>
      </c>
      <c r="J274" s="3">
        <v>0</v>
      </c>
      <c r="K274" s="3">
        <v>0</v>
      </c>
      <c r="L274" s="9">
        <v>960.48</v>
      </c>
      <c r="M274" s="9">
        <v>2502050.4</v>
      </c>
      <c r="N274" s="3">
        <v>0</v>
      </c>
      <c r="O274" s="3">
        <v>0</v>
      </c>
      <c r="P274" s="9">
        <v>1920960</v>
      </c>
      <c r="Q274" s="3">
        <v>0</v>
      </c>
      <c r="R274" s="3">
        <v>0</v>
      </c>
      <c r="S274" s="3">
        <v>0</v>
      </c>
    </row>
    <row r="275" spans="1:19" ht="19.5" customHeight="1">
      <c r="A275" s="39" t="s">
        <v>487</v>
      </c>
      <c r="B275" s="13" t="s">
        <v>1153</v>
      </c>
      <c r="C275" s="1">
        <v>2018</v>
      </c>
      <c r="D275" s="2">
        <f t="shared" si="40"/>
        <v>6340160</v>
      </c>
      <c r="E275" s="3">
        <v>0</v>
      </c>
      <c r="F275" s="4">
        <v>0</v>
      </c>
      <c r="G275" s="3">
        <v>0</v>
      </c>
      <c r="H275" s="3">
        <v>1154.2</v>
      </c>
      <c r="I275" s="14">
        <v>5540160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700000</v>
      </c>
      <c r="S275" s="3">
        <v>100000</v>
      </c>
    </row>
    <row r="276" spans="1:19" ht="19.5" customHeight="1">
      <c r="A276" s="10" t="s">
        <v>488</v>
      </c>
      <c r="B276" s="13" t="s">
        <v>1154</v>
      </c>
      <c r="C276" s="1">
        <v>2018</v>
      </c>
      <c r="D276" s="2">
        <f t="shared" si="40"/>
        <v>1586343.66</v>
      </c>
      <c r="E276" s="3">
        <v>370311.66</v>
      </c>
      <c r="F276" s="4">
        <v>0</v>
      </c>
      <c r="G276" s="3">
        <v>0</v>
      </c>
      <c r="H276" s="3">
        <v>190.84</v>
      </c>
      <c r="I276" s="14">
        <v>916032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300000</v>
      </c>
    </row>
    <row r="277" spans="1:19" ht="19.5" customHeight="1">
      <c r="A277" s="10" t="s">
        <v>489</v>
      </c>
      <c r="B277" s="13" t="s">
        <v>1155</v>
      </c>
      <c r="C277" s="1">
        <v>2018</v>
      </c>
      <c r="D277" s="2">
        <f t="shared" si="40"/>
        <v>2246400</v>
      </c>
      <c r="E277" s="3">
        <v>0</v>
      </c>
      <c r="F277" s="4">
        <v>0</v>
      </c>
      <c r="G277" s="3">
        <v>0</v>
      </c>
      <c r="H277" s="3">
        <v>468</v>
      </c>
      <c r="I277" s="14">
        <v>2246400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</row>
    <row r="278" spans="1:19" ht="19.5" customHeight="1">
      <c r="A278" s="1" t="s">
        <v>490</v>
      </c>
      <c r="B278" s="13" t="s">
        <v>1156</v>
      </c>
      <c r="C278" s="1">
        <v>2018</v>
      </c>
      <c r="D278" s="2">
        <f t="shared" si="40"/>
        <v>4047200</v>
      </c>
      <c r="E278" s="3">
        <v>0</v>
      </c>
      <c r="F278" s="4">
        <v>0</v>
      </c>
      <c r="G278" s="3">
        <v>0</v>
      </c>
      <c r="H278" s="3">
        <v>1082.4</v>
      </c>
      <c r="I278" s="14">
        <v>3247200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700000</v>
      </c>
      <c r="S278" s="3">
        <v>100000</v>
      </c>
    </row>
    <row r="279" spans="1:19" ht="19.5" customHeight="1">
      <c r="A279" s="1" t="s">
        <v>491</v>
      </c>
      <c r="B279" s="13" t="s">
        <v>1157</v>
      </c>
      <c r="C279" s="1">
        <v>2018</v>
      </c>
      <c r="D279" s="2">
        <f t="shared" si="40"/>
        <v>4229000</v>
      </c>
      <c r="E279" s="3">
        <v>0</v>
      </c>
      <c r="F279" s="4">
        <v>0</v>
      </c>
      <c r="G279" s="3">
        <v>0</v>
      </c>
      <c r="H279" s="3">
        <v>1143</v>
      </c>
      <c r="I279" s="14">
        <v>3429000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700000</v>
      </c>
      <c r="S279" s="3">
        <v>100000</v>
      </c>
    </row>
    <row r="280" spans="1:19" ht="19.5" customHeight="1">
      <c r="A280" s="1" t="s">
        <v>492</v>
      </c>
      <c r="B280" s="13" t="s">
        <v>1158</v>
      </c>
      <c r="C280" s="1">
        <v>2018</v>
      </c>
      <c r="D280" s="2">
        <f t="shared" si="40"/>
        <v>2072000</v>
      </c>
      <c r="E280" s="3">
        <v>0</v>
      </c>
      <c r="F280" s="4">
        <v>0</v>
      </c>
      <c r="G280" s="3">
        <v>0</v>
      </c>
      <c r="H280" s="3">
        <v>424</v>
      </c>
      <c r="I280" s="14">
        <v>1272000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700000</v>
      </c>
      <c r="S280" s="3">
        <v>100000</v>
      </c>
    </row>
    <row r="281" spans="1:19" ht="19.5" customHeight="1">
      <c r="A281" s="1" t="s">
        <v>493</v>
      </c>
      <c r="B281" s="13" t="s">
        <v>1159</v>
      </c>
      <c r="C281" s="1">
        <v>2018</v>
      </c>
      <c r="D281" s="2">
        <f t="shared" si="40"/>
        <v>2084000</v>
      </c>
      <c r="E281" s="3">
        <v>0</v>
      </c>
      <c r="F281" s="4">
        <v>0</v>
      </c>
      <c r="G281" s="3">
        <v>0</v>
      </c>
      <c r="H281" s="3">
        <v>428</v>
      </c>
      <c r="I281" s="14">
        <v>1284000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700000</v>
      </c>
      <c r="S281" s="3">
        <v>100000</v>
      </c>
    </row>
    <row r="282" spans="1:19" ht="19.5" customHeight="1">
      <c r="A282" s="1" t="s">
        <v>494</v>
      </c>
      <c r="B282" s="13" t="s">
        <v>1160</v>
      </c>
      <c r="C282" s="1">
        <v>2018</v>
      </c>
      <c r="D282" s="2">
        <f t="shared" si="40"/>
        <v>2072000</v>
      </c>
      <c r="E282" s="3">
        <v>0</v>
      </c>
      <c r="F282" s="4">
        <v>0</v>
      </c>
      <c r="G282" s="3">
        <v>0</v>
      </c>
      <c r="H282" s="3">
        <v>424</v>
      </c>
      <c r="I282" s="14">
        <v>1272000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700000</v>
      </c>
      <c r="S282" s="3">
        <v>100000</v>
      </c>
    </row>
    <row r="283" spans="1:19" ht="19.5" customHeight="1">
      <c r="A283" s="10" t="s">
        <v>495</v>
      </c>
      <c r="B283" s="13" t="s">
        <v>777</v>
      </c>
      <c r="C283" s="1">
        <v>2018</v>
      </c>
      <c r="D283" s="2">
        <f t="shared" si="40"/>
        <v>4373743</v>
      </c>
      <c r="E283" s="3">
        <v>1344558</v>
      </c>
      <c r="F283" s="4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597</v>
      </c>
      <c r="M283" s="3">
        <v>1535185</v>
      </c>
      <c r="N283" s="3">
        <v>0</v>
      </c>
      <c r="O283" s="3">
        <v>0</v>
      </c>
      <c r="P283" s="3">
        <v>1194000</v>
      </c>
      <c r="Q283" s="3">
        <v>0</v>
      </c>
      <c r="R283" s="3">
        <v>0</v>
      </c>
      <c r="S283" s="3">
        <v>300000</v>
      </c>
    </row>
    <row r="284" spans="1:19" ht="39.75" customHeight="1">
      <c r="A284" s="51" t="s">
        <v>421</v>
      </c>
      <c r="B284" s="51"/>
      <c r="C284" s="15"/>
      <c r="D284" s="8">
        <f>E284+G284+I284+K284+M284+O284+P284+Q284+R284+S284</f>
        <v>7566400</v>
      </c>
      <c r="E284" s="8">
        <f>SUM(E285:E286)</f>
        <v>0</v>
      </c>
      <c r="F284" s="38">
        <f aca="true" t="shared" si="41" ref="F284:S284">SUM(F285:F286)</f>
        <v>0</v>
      </c>
      <c r="G284" s="8">
        <f t="shared" si="41"/>
        <v>0</v>
      </c>
      <c r="H284" s="8">
        <f t="shared" si="41"/>
        <v>1243</v>
      </c>
      <c r="I284" s="8">
        <f t="shared" si="41"/>
        <v>5966400</v>
      </c>
      <c r="J284" s="8">
        <f t="shared" si="41"/>
        <v>0</v>
      </c>
      <c r="K284" s="8">
        <f t="shared" si="41"/>
        <v>0</v>
      </c>
      <c r="L284" s="8">
        <f t="shared" si="41"/>
        <v>0</v>
      </c>
      <c r="M284" s="8">
        <f t="shared" si="41"/>
        <v>0</v>
      </c>
      <c r="N284" s="8">
        <f t="shared" si="41"/>
        <v>0</v>
      </c>
      <c r="O284" s="8">
        <f t="shared" si="41"/>
        <v>0</v>
      </c>
      <c r="P284" s="8">
        <f t="shared" si="41"/>
        <v>0</v>
      </c>
      <c r="Q284" s="8">
        <f t="shared" si="41"/>
        <v>0</v>
      </c>
      <c r="R284" s="8">
        <f t="shared" si="41"/>
        <v>1400000</v>
      </c>
      <c r="S284" s="8">
        <f t="shared" si="41"/>
        <v>200000</v>
      </c>
    </row>
    <row r="285" spans="1:19" ht="19.5" customHeight="1">
      <c r="A285" s="10" t="s">
        <v>496</v>
      </c>
      <c r="B285" s="16" t="s">
        <v>1161</v>
      </c>
      <c r="C285" s="1">
        <v>2018</v>
      </c>
      <c r="D285" s="2">
        <f>SUM(E285,G285,I285,K285,M285,O285,P285,Q285,R285,S285)</f>
        <v>4726400</v>
      </c>
      <c r="E285" s="3">
        <v>0</v>
      </c>
      <c r="F285" s="4">
        <v>0</v>
      </c>
      <c r="G285" s="3">
        <v>0</v>
      </c>
      <c r="H285" s="3">
        <v>818</v>
      </c>
      <c r="I285" s="14">
        <v>3926400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700000</v>
      </c>
      <c r="S285" s="3">
        <v>100000</v>
      </c>
    </row>
    <row r="286" spans="1:19" ht="19.5" customHeight="1">
      <c r="A286" s="39" t="s">
        <v>497</v>
      </c>
      <c r="B286" s="16" t="s">
        <v>1162</v>
      </c>
      <c r="C286" s="1">
        <v>2018</v>
      </c>
      <c r="D286" s="2">
        <f>SUM(E286,G286,I286,K286,M286,O286,P286,Q286,R286,S286)</f>
        <v>2840000</v>
      </c>
      <c r="E286" s="3">
        <v>0</v>
      </c>
      <c r="F286" s="4">
        <v>0</v>
      </c>
      <c r="G286" s="3">
        <v>0</v>
      </c>
      <c r="H286" s="3">
        <v>425</v>
      </c>
      <c r="I286" s="3">
        <v>2040000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700000</v>
      </c>
      <c r="S286" s="3">
        <v>100000</v>
      </c>
    </row>
    <row r="287" spans="1:19" ht="39.75" customHeight="1">
      <c r="A287" s="51" t="s">
        <v>422</v>
      </c>
      <c r="B287" s="51"/>
      <c r="C287" s="15"/>
      <c r="D287" s="8">
        <f>E287+G287+I287+K287+M287+O287+P287+Q287+R287+S287</f>
        <v>6183481.8</v>
      </c>
      <c r="E287" s="8">
        <f>SUM(E288:E289)</f>
        <v>0</v>
      </c>
      <c r="F287" s="38">
        <f aca="true" t="shared" si="42" ref="F287:S287">SUM(F288:F289)</f>
        <v>0</v>
      </c>
      <c r="G287" s="8">
        <f t="shared" si="42"/>
        <v>0</v>
      </c>
      <c r="H287" s="8">
        <f t="shared" si="42"/>
        <v>0</v>
      </c>
      <c r="I287" s="8">
        <f t="shared" si="42"/>
        <v>0</v>
      </c>
      <c r="J287" s="8">
        <f t="shared" si="42"/>
        <v>646.5</v>
      </c>
      <c r="K287" s="8">
        <f t="shared" si="42"/>
        <v>775800</v>
      </c>
      <c r="L287" s="8">
        <f t="shared" si="42"/>
        <v>1109.16</v>
      </c>
      <c r="M287" s="8">
        <f t="shared" si="42"/>
        <v>2889361.8</v>
      </c>
      <c r="N287" s="8">
        <f t="shared" si="42"/>
        <v>0</v>
      </c>
      <c r="O287" s="8">
        <f t="shared" si="42"/>
        <v>0</v>
      </c>
      <c r="P287" s="8">
        <f t="shared" si="42"/>
        <v>2218320</v>
      </c>
      <c r="Q287" s="8">
        <f t="shared" si="42"/>
        <v>0</v>
      </c>
      <c r="R287" s="8">
        <f t="shared" si="42"/>
        <v>0</v>
      </c>
      <c r="S287" s="8">
        <f t="shared" si="42"/>
        <v>300000</v>
      </c>
    </row>
    <row r="288" spans="1:19" ht="19.5" customHeight="1">
      <c r="A288" s="1" t="s">
        <v>498</v>
      </c>
      <c r="B288" s="16" t="s">
        <v>1163</v>
      </c>
      <c r="C288" s="1">
        <v>2018</v>
      </c>
      <c r="D288" s="2">
        <f>SUM(E288,G288,I288,K288,M288,O288,P288,Q288,R288,S288)</f>
        <v>2941740.9</v>
      </c>
      <c r="E288" s="3">
        <v>0</v>
      </c>
      <c r="F288" s="4">
        <v>0</v>
      </c>
      <c r="G288" s="3">
        <v>0</v>
      </c>
      <c r="H288" s="3">
        <v>0</v>
      </c>
      <c r="I288" s="3">
        <v>0</v>
      </c>
      <c r="J288" s="3">
        <v>323.25</v>
      </c>
      <c r="K288" s="3">
        <v>387900</v>
      </c>
      <c r="L288" s="3">
        <v>554.58</v>
      </c>
      <c r="M288" s="3">
        <v>1444680.9</v>
      </c>
      <c r="N288" s="3">
        <v>0</v>
      </c>
      <c r="O288" s="3">
        <v>0</v>
      </c>
      <c r="P288" s="3">
        <v>1109160</v>
      </c>
      <c r="Q288" s="3">
        <v>0</v>
      </c>
      <c r="R288" s="3">
        <v>0</v>
      </c>
      <c r="S288" s="3">
        <v>0</v>
      </c>
    </row>
    <row r="289" spans="1:19" ht="19.5" customHeight="1">
      <c r="A289" s="1" t="s">
        <v>499</v>
      </c>
      <c r="B289" s="16" t="s">
        <v>1164</v>
      </c>
      <c r="C289" s="1">
        <v>2018</v>
      </c>
      <c r="D289" s="2">
        <f>SUM(E289,G289,I289,K289,M289,O289,P289,Q289,R289,S289)</f>
        <v>3241740.9</v>
      </c>
      <c r="E289" s="3">
        <v>0</v>
      </c>
      <c r="F289" s="4">
        <v>0</v>
      </c>
      <c r="G289" s="3">
        <v>0</v>
      </c>
      <c r="H289" s="3">
        <v>0</v>
      </c>
      <c r="I289" s="3">
        <v>0</v>
      </c>
      <c r="J289" s="3">
        <v>323.25</v>
      </c>
      <c r="K289" s="3">
        <v>387900</v>
      </c>
      <c r="L289" s="3">
        <v>554.58</v>
      </c>
      <c r="M289" s="3">
        <v>1444680.9</v>
      </c>
      <c r="N289" s="3">
        <v>0</v>
      </c>
      <c r="O289" s="3">
        <v>0</v>
      </c>
      <c r="P289" s="3">
        <v>1109160</v>
      </c>
      <c r="Q289" s="3">
        <v>0</v>
      </c>
      <c r="R289" s="3">
        <v>0</v>
      </c>
      <c r="S289" s="3">
        <v>300000</v>
      </c>
    </row>
    <row r="290" spans="1:19" ht="39.75" customHeight="1">
      <c r="A290" s="51" t="s">
        <v>423</v>
      </c>
      <c r="B290" s="51"/>
      <c r="C290" s="15"/>
      <c r="D290" s="8">
        <f>E290+G290+I290+K290+M290+O290+P290+Q290+R290+S290</f>
        <v>3718034</v>
      </c>
      <c r="E290" s="8">
        <f>SUM(E291:E292)</f>
        <v>308229</v>
      </c>
      <c r="F290" s="38">
        <f aca="true" t="shared" si="43" ref="F290:S290">SUM(F291:F292)</f>
        <v>0</v>
      </c>
      <c r="G290" s="8">
        <f t="shared" si="43"/>
        <v>0</v>
      </c>
      <c r="H290" s="8">
        <f t="shared" si="43"/>
        <v>480</v>
      </c>
      <c r="I290" s="8">
        <f t="shared" si="43"/>
        <v>1440000</v>
      </c>
      <c r="J290" s="8">
        <f t="shared" si="43"/>
        <v>0</v>
      </c>
      <c r="K290" s="8">
        <f t="shared" si="43"/>
        <v>0</v>
      </c>
      <c r="L290" s="8">
        <f>SUM(L291:L292)</f>
        <v>641</v>
      </c>
      <c r="M290" s="8">
        <f>SUM(M291:M292)</f>
        <v>1669805</v>
      </c>
      <c r="N290" s="8">
        <f t="shared" si="43"/>
        <v>0</v>
      </c>
      <c r="O290" s="8">
        <f t="shared" si="43"/>
        <v>0</v>
      </c>
      <c r="P290" s="8">
        <f t="shared" si="43"/>
        <v>0</v>
      </c>
      <c r="Q290" s="8">
        <f t="shared" si="43"/>
        <v>0</v>
      </c>
      <c r="R290" s="8">
        <f t="shared" si="43"/>
        <v>0</v>
      </c>
      <c r="S290" s="8">
        <f t="shared" si="43"/>
        <v>300000</v>
      </c>
    </row>
    <row r="291" spans="1:19" ht="19.5" customHeight="1">
      <c r="A291" s="1" t="s">
        <v>500</v>
      </c>
      <c r="B291" s="16" t="s">
        <v>1165</v>
      </c>
      <c r="C291" s="1">
        <v>2018</v>
      </c>
      <c r="D291" s="2">
        <f>SUM(E291,G291,I291,M291,O291,P291,Q291,R291,S291)</f>
        <v>2278034</v>
      </c>
      <c r="E291" s="3">
        <v>308229</v>
      </c>
      <c r="F291" s="4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641</v>
      </c>
      <c r="M291" s="3">
        <v>1669805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300000</v>
      </c>
    </row>
    <row r="292" spans="1:19" s="1" customFormat="1" ht="19.5" customHeight="1">
      <c r="A292" s="1" t="s">
        <v>501</v>
      </c>
      <c r="B292" s="16" t="s">
        <v>1166</v>
      </c>
      <c r="C292" s="1">
        <v>2018</v>
      </c>
      <c r="D292" s="2">
        <f>SUM(E292,G292,I292,K292,M292,O292,P292,Q292,R292,S292)</f>
        <v>1440000</v>
      </c>
      <c r="E292" s="3">
        <v>0</v>
      </c>
      <c r="F292" s="4">
        <v>0</v>
      </c>
      <c r="G292" s="3">
        <v>0</v>
      </c>
      <c r="H292" s="3">
        <v>480</v>
      </c>
      <c r="I292" s="3">
        <v>1440000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</row>
    <row r="293" spans="1:19" ht="39.75" customHeight="1">
      <c r="A293" s="51" t="s">
        <v>424</v>
      </c>
      <c r="B293" s="51"/>
      <c r="C293" s="15"/>
      <c r="D293" s="8">
        <f>E293+G293+I293+K293+M293+O293+P293+Q293+R293+S293</f>
        <v>1249069</v>
      </c>
      <c r="E293" s="8">
        <f>SUM(E294)</f>
        <v>0</v>
      </c>
      <c r="F293" s="38">
        <f aca="true" t="shared" si="44" ref="F293:S293">SUM(F294)</f>
        <v>0</v>
      </c>
      <c r="G293" s="8">
        <f t="shared" si="44"/>
        <v>0</v>
      </c>
      <c r="H293" s="8">
        <f t="shared" si="44"/>
        <v>398.3</v>
      </c>
      <c r="I293" s="8">
        <f t="shared" si="44"/>
        <v>1249069</v>
      </c>
      <c r="J293" s="8">
        <f t="shared" si="44"/>
        <v>0</v>
      </c>
      <c r="K293" s="8">
        <f t="shared" si="44"/>
        <v>0</v>
      </c>
      <c r="L293" s="8">
        <f t="shared" si="44"/>
        <v>0</v>
      </c>
      <c r="M293" s="8">
        <f t="shared" si="44"/>
        <v>0</v>
      </c>
      <c r="N293" s="8">
        <f t="shared" si="44"/>
        <v>0</v>
      </c>
      <c r="O293" s="8">
        <f t="shared" si="44"/>
        <v>0</v>
      </c>
      <c r="P293" s="8">
        <f t="shared" si="44"/>
        <v>0</v>
      </c>
      <c r="Q293" s="8">
        <f t="shared" si="44"/>
        <v>0</v>
      </c>
      <c r="R293" s="8">
        <f t="shared" si="44"/>
        <v>0</v>
      </c>
      <c r="S293" s="8">
        <f t="shared" si="44"/>
        <v>0</v>
      </c>
    </row>
    <row r="294" spans="1:19" ht="19.5" customHeight="1">
      <c r="A294" s="1" t="s">
        <v>502</v>
      </c>
      <c r="B294" s="16" t="s">
        <v>1167</v>
      </c>
      <c r="C294" s="1">
        <v>2018</v>
      </c>
      <c r="D294" s="2">
        <f>SUM(E294,G294,I294,K294,M294,O294,P294,Q294,R294,S294)</f>
        <v>1249069</v>
      </c>
      <c r="E294" s="3">
        <v>0</v>
      </c>
      <c r="F294" s="4">
        <v>0</v>
      </c>
      <c r="G294" s="3">
        <v>0</v>
      </c>
      <c r="H294" s="3">
        <v>398.3</v>
      </c>
      <c r="I294" s="3">
        <v>1249069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</row>
    <row r="295" spans="1:189" s="10" customFormat="1" ht="36" customHeight="1">
      <c r="A295" s="51" t="s">
        <v>425</v>
      </c>
      <c r="B295" s="51"/>
      <c r="C295" s="15"/>
      <c r="D295" s="8">
        <f>E295+G295+I295+K295+M295+O295+P295+Q295+R295+S295</f>
        <v>4284480</v>
      </c>
      <c r="E295" s="8">
        <f>SUM(E296:E297)</f>
        <v>0</v>
      </c>
      <c r="F295" s="38">
        <f aca="true" t="shared" si="45" ref="F295:S295">SUM(F296:F297)</f>
        <v>0</v>
      </c>
      <c r="G295" s="8">
        <f t="shared" si="45"/>
        <v>0</v>
      </c>
      <c r="H295" s="8">
        <f t="shared" si="45"/>
        <v>892.6</v>
      </c>
      <c r="I295" s="8">
        <f t="shared" si="45"/>
        <v>4284480</v>
      </c>
      <c r="J295" s="8">
        <f t="shared" si="45"/>
        <v>0</v>
      </c>
      <c r="K295" s="8">
        <f t="shared" si="45"/>
        <v>0</v>
      </c>
      <c r="L295" s="8">
        <f t="shared" si="45"/>
        <v>0</v>
      </c>
      <c r="M295" s="8">
        <f t="shared" si="45"/>
        <v>0</v>
      </c>
      <c r="N295" s="8">
        <f t="shared" si="45"/>
        <v>0</v>
      </c>
      <c r="O295" s="8">
        <f t="shared" si="45"/>
        <v>0</v>
      </c>
      <c r="P295" s="8">
        <f t="shared" si="45"/>
        <v>0</v>
      </c>
      <c r="Q295" s="8">
        <f t="shared" si="45"/>
        <v>0</v>
      </c>
      <c r="R295" s="8">
        <f t="shared" si="45"/>
        <v>0</v>
      </c>
      <c r="S295" s="8">
        <f t="shared" si="45"/>
        <v>0</v>
      </c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0"/>
      <c r="BF295" s="40"/>
      <c r="BG295" s="40"/>
      <c r="BH295" s="40"/>
      <c r="BI295" s="40"/>
      <c r="BJ295" s="40"/>
      <c r="BK295" s="40"/>
      <c r="BL295" s="40"/>
      <c r="BM295" s="40"/>
      <c r="BN295" s="40"/>
      <c r="BO295" s="40"/>
      <c r="BP295" s="40"/>
      <c r="BQ295" s="40"/>
      <c r="BR295" s="40"/>
      <c r="BS295" s="40"/>
      <c r="BT295" s="40"/>
      <c r="BU295" s="40"/>
      <c r="BV295" s="40"/>
      <c r="BW295" s="40"/>
      <c r="BX295" s="40"/>
      <c r="BY295" s="40"/>
      <c r="BZ295" s="40"/>
      <c r="CA295" s="40"/>
      <c r="CB295" s="40"/>
      <c r="CC295" s="40"/>
      <c r="CD295" s="40"/>
      <c r="CE295" s="40"/>
      <c r="CF295" s="40"/>
      <c r="CG295" s="40"/>
      <c r="CH295" s="40"/>
      <c r="CI295" s="40"/>
      <c r="CJ295" s="40"/>
      <c r="CK295" s="40"/>
      <c r="CL295" s="40"/>
      <c r="CM295" s="40"/>
      <c r="CN295" s="40"/>
      <c r="CO295" s="40"/>
      <c r="CP295" s="40"/>
      <c r="CQ295" s="40"/>
      <c r="CR295" s="40"/>
      <c r="CS295" s="40"/>
      <c r="CT295" s="40"/>
      <c r="CU295" s="40"/>
      <c r="CV295" s="40"/>
      <c r="CW295" s="40"/>
      <c r="CX295" s="40"/>
      <c r="CY295" s="40"/>
      <c r="CZ295" s="40"/>
      <c r="DA295" s="40"/>
      <c r="DB295" s="40"/>
      <c r="DC295" s="40"/>
      <c r="DD295" s="40"/>
      <c r="DE295" s="40"/>
      <c r="DF295" s="40"/>
      <c r="DG295" s="40"/>
      <c r="DH295" s="40"/>
      <c r="DI295" s="40"/>
      <c r="DJ295" s="40"/>
      <c r="DK295" s="40"/>
      <c r="DL295" s="40"/>
      <c r="DM295" s="40"/>
      <c r="DN295" s="40"/>
      <c r="DO295" s="40"/>
      <c r="DP295" s="40"/>
      <c r="DQ295" s="40"/>
      <c r="DR295" s="40"/>
      <c r="DS295" s="40"/>
      <c r="DT295" s="40"/>
      <c r="DU295" s="40"/>
      <c r="DV295" s="40"/>
      <c r="DW295" s="40"/>
      <c r="DX295" s="40"/>
      <c r="DY295" s="40"/>
      <c r="DZ295" s="40"/>
      <c r="EA295" s="40"/>
      <c r="EB295" s="40"/>
      <c r="EC295" s="40"/>
      <c r="ED295" s="40"/>
      <c r="EE295" s="40"/>
      <c r="EF295" s="40"/>
      <c r="EG295" s="40"/>
      <c r="EH295" s="40"/>
      <c r="EI295" s="40"/>
      <c r="EJ295" s="40"/>
      <c r="EK295" s="40"/>
      <c r="EL295" s="40"/>
      <c r="EM295" s="40"/>
      <c r="EN295" s="40"/>
      <c r="EO295" s="40"/>
      <c r="EP295" s="40"/>
      <c r="EQ295" s="40"/>
      <c r="ER295" s="40"/>
      <c r="ES295" s="40"/>
      <c r="ET295" s="40"/>
      <c r="EU295" s="40"/>
      <c r="EV295" s="40"/>
      <c r="EW295" s="40"/>
      <c r="EX295" s="40"/>
      <c r="EY295" s="40"/>
      <c r="EZ295" s="40"/>
      <c r="FA295" s="40"/>
      <c r="FB295" s="40"/>
      <c r="FC295" s="40"/>
      <c r="FD295" s="40"/>
      <c r="FE295" s="40"/>
      <c r="FF295" s="40"/>
      <c r="FG295" s="40"/>
      <c r="FH295" s="40"/>
      <c r="FI295" s="40"/>
      <c r="FJ295" s="40"/>
      <c r="FK295" s="40"/>
      <c r="FL295" s="40"/>
      <c r="FM295" s="40"/>
      <c r="FN295" s="40"/>
      <c r="FO295" s="40"/>
      <c r="FP295" s="40"/>
      <c r="FQ295" s="40"/>
      <c r="FR295" s="40"/>
      <c r="FS295" s="40"/>
      <c r="FT295" s="40"/>
      <c r="FU295" s="40"/>
      <c r="FV295" s="40"/>
      <c r="FW295" s="40"/>
      <c r="FX295" s="40"/>
      <c r="FY295" s="40"/>
      <c r="FZ295" s="40"/>
      <c r="GA295" s="40"/>
      <c r="GB295" s="40"/>
      <c r="GC295" s="40"/>
      <c r="GD295" s="40"/>
      <c r="GE295" s="40"/>
      <c r="GF295" s="40"/>
      <c r="GG295" s="40"/>
    </row>
    <row r="296" spans="1:19" ht="19.5" customHeight="1">
      <c r="A296" s="1" t="s">
        <v>503</v>
      </c>
      <c r="B296" s="16" t="s">
        <v>755</v>
      </c>
      <c r="C296" s="1">
        <v>2018</v>
      </c>
      <c r="D296" s="2">
        <f>SUM(E296,G296,I296,K296,M296,O296,P296,Q296,R296,S296)</f>
        <v>2142240</v>
      </c>
      <c r="E296" s="3">
        <v>0</v>
      </c>
      <c r="F296" s="4">
        <v>0</v>
      </c>
      <c r="G296" s="3">
        <v>0</v>
      </c>
      <c r="H296" s="3">
        <v>446.3</v>
      </c>
      <c r="I296" s="3">
        <v>2142240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</row>
    <row r="297" spans="1:19" ht="19.5" customHeight="1">
      <c r="A297" s="1" t="s">
        <v>504</v>
      </c>
      <c r="B297" s="16" t="s">
        <v>756</v>
      </c>
      <c r="C297" s="1">
        <v>2018</v>
      </c>
      <c r="D297" s="2">
        <f>SUM(E297,G297,I297,K297,M297,O297,P297,Q297,R297,S297)</f>
        <v>2142240</v>
      </c>
      <c r="E297" s="3">
        <v>0</v>
      </c>
      <c r="F297" s="4">
        <v>0</v>
      </c>
      <c r="G297" s="3">
        <v>0</v>
      </c>
      <c r="H297" s="3">
        <v>446.3</v>
      </c>
      <c r="I297" s="3">
        <v>2142240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</row>
    <row r="298" spans="1:19" ht="39.75" customHeight="1">
      <c r="A298" s="51" t="s">
        <v>426</v>
      </c>
      <c r="B298" s="51"/>
      <c r="C298" s="15"/>
      <c r="D298" s="8">
        <f>E298+G298+I298+K298+M298+O298+P298+Q298+R298+S298</f>
        <v>4632960</v>
      </c>
      <c r="E298" s="8">
        <f>SUM(E299:E301)</f>
        <v>0</v>
      </c>
      <c r="F298" s="38">
        <f aca="true" t="shared" si="46" ref="F298:S298">SUM(F299:F301)</f>
        <v>0</v>
      </c>
      <c r="G298" s="8">
        <f t="shared" si="46"/>
        <v>0</v>
      </c>
      <c r="H298" s="8">
        <f t="shared" si="46"/>
        <v>965.2</v>
      </c>
      <c r="I298" s="8">
        <f t="shared" si="46"/>
        <v>4632960</v>
      </c>
      <c r="J298" s="8">
        <f t="shared" si="46"/>
        <v>0</v>
      </c>
      <c r="K298" s="8">
        <f t="shared" si="46"/>
        <v>0</v>
      </c>
      <c r="L298" s="8">
        <f t="shared" si="46"/>
        <v>0</v>
      </c>
      <c r="M298" s="8">
        <f t="shared" si="46"/>
        <v>0</v>
      </c>
      <c r="N298" s="8">
        <f t="shared" si="46"/>
        <v>0</v>
      </c>
      <c r="O298" s="8">
        <f t="shared" si="46"/>
        <v>0</v>
      </c>
      <c r="P298" s="8">
        <f t="shared" si="46"/>
        <v>0</v>
      </c>
      <c r="Q298" s="8">
        <f t="shared" si="46"/>
        <v>0</v>
      </c>
      <c r="R298" s="8">
        <f t="shared" si="46"/>
        <v>0</v>
      </c>
      <c r="S298" s="8">
        <f t="shared" si="46"/>
        <v>0</v>
      </c>
    </row>
    <row r="299" spans="1:19" ht="19.5" customHeight="1">
      <c r="A299" s="1" t="s">
        <v>505</v>
      </c>
      <c r="B299" s="16" t="s">
        <v>1168</v>
      </c>
      <c r="C299" s="1">
        <v>2018</v>
      </c>
      <c r="D299" s="2">
        <f>SUM(E299,G299,I299,K299,M299,O299,P299,Q299,R299,S299)</f>
        <v>1364352</v>
      </c>
      <c r="E299" s="3">
        <v>0</v>
      </c>
      <c r="F299" s="4">
        <v>0</v>
      </c>
      <c r="G299" s="3">
        <v>0</v>
      </c>
      <c r="H299" s="3">
        <v>284.24</v>
      </c>
      <c r="I299" s="9">
        <v>1364352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</row>
    <row r="300" spans="1:19" ht="19.5" customHeight="1">
      <c r="A300" s="1" t="s">
        <v>506</v>
      </c>
      <c r="B300" s="16" t="s">
        <v>1169</v>
      </c>
      <c r="C300" s="1">
        <v>2018</v>
      </c>
      <c r="D300" s="2">
        <f>SUM(E300,G300,I300,K300,M300,O300,P300,Q300,R300,S300)</f>
        <v>1335168</v>
      </c>
      <c r="E300" s="3">
        <v>0</v>
      </c>
      <c r="F300" s="4">
        <v>0</v>
      </c>
      <c r="G300" s="3">
        <v>0</v>
      </c>
      <c r="H300" s="3">
        <v>278.16</v>
      </c>
      <c r="I300" s="9">
        <v>1335168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</row>
    <row r="301" spans="1:19" ht="19.5" customHeight="1">
      <c r="A301" s="1" t="s">
        <v>507</v>
      </c>
      <c r="B301" s="16" t="s">
        <v>1170</v>
      </c>
      <c r="C301" s="1">
        <v>2018</v>
      </c>
      <c r="D301" s="2">
        <f>SUM(E301,G301,I301,K301,M301,O301,P301,Q301,R301,S301)</f>
        <v>1933440</v>
      </c>
      <c r="E301" s="3">
        <v>0</v>
      </c>
      <c r="F301" s="4">
        <v>0</v>
      </c>
      <c r="G301" s="3">
        <v>0</v>
      </c>
      <c r="H301" s="3">
        <v>402.8</v>
      </c>
      <c r="I301" s="9">
        <v>1933440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</row>
    <row r="302" spans="1:19" s="17" customFormat="1" ht="36" customHeight="1">
      <c r="A302" s="51" t="s">
        <v>427</v>
      </c>
      <c r="B302" s="51"/>
      <c r="C302" s="15"/>
      <c r="D302" s="8">
        <f>E302+G302+I302+K302+M302+O302+P302+Q302+R302+S302</f>
        <v>5073600</v>
      </c>
      <c r="E302" s="8">
        <f>SUM(E303:E305)</f>
        <v>0</v>
      </c>
      <c r="F302" s="38">
        <f aca="true" t="shared" si="47" ref="F302:R302">SUM(F303:F305)</f>
        <v>0</v>
      </c>
      <c r="G302" s="8">
        <f t="shared" si="47"/>
        <v>0</v>
      </c>
      <c r="H302" s="8">
        <f t="shared" si="47"/>
        <v>1057</v>
      </c>
      <c r="I302" s="8">
        <f t="shared" si="47"/>
        <v>5073600</v>
      </c>
      <c r="J302" s="8">
        <f t="shared" si="47"/>
        <v>0</v>
      </c>
      <c r="K302" s="8">
        <f t="shared" si="47"/>
        <v>0</v>
      </c>
      <c r="L302" s="8">
        <f t="shared" si="47"/>
        <v>0</v>
      </c>
      <c r="M302" s="8">
        <f t="shared" si="47"/>
        <v>0</v>
      </c>
      <c r="N302" s="8">
        <f t="shared" si="47"/>
        <v>0</v>
      </c>
      <c r="O302" s="8">
        <f t="shared" si="47"/>
        <v>0</v>
      </c>
      <c r="P302" s="8">
        <f t="shared" si="47"/>
        <v>0</v>
      </c>
      <c r="Q302" s="8">
        <f t="shared" si="47"/>
        <v>0</v>
      </c>
      <c r="R302" s="8">
        <f t="shared" si="47"/>
        <v>0</v>
      </c>
      <c r="S302" s="8">
        <f>SUM(S303:S305)</f>
        <v>0</v>
      </c>
    </row>
    <row r="303" spans="1:19" ht="19.5" customHeight="1">
      <c r="A303" s="10" t="s">
        <v>508</v>
      </c>
      <c r="B303" s="16" t="s">
        <v>1171</v>
      </c>
      <c r="C303" s="1">
        <v>2018</v>
      </c>
      <c r="D303" s="2">
        <f>SUM(E303,G303,I303,K303,M303,O303,P303,Q303,R303,S303)</f>
        <v>1684800</v>
      </c>
      <c r="E303" s="3">
        <v>0</v>
      </c>
      <c r="F303" s="4">
        <v>0</v>
      </c>
      <c r="G303" s="3">
        <v>0</v>
      </c>
      <c r="H303" s="3">
        <v>351</v>
      </c>
      <c r="I303" s="9">
        <v>1684800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</row>
    <row r="304" spans="1:189" ht="19.5" customHeight="1">
      <c r="A304" s="10" t="s">
        <v>509</v>
      </c>
      <c r="B304" s="16" t="s">
        <v>1172</v>
      </c>
      <c r="C304" s="1">
        <v>2018</v>
      </c>
      <c r="D304" s="2">
        <f>SUM(E304,G304,I304,K304,M304,O304,P304,Q304,R304,S304)</f>
        <v>1704000</v>
      </c>
      <c r="E304" s="3">
        <v>0</v>
      </c>
      <c r="F304" s="4">
        <v>0</v>
      </c>
      <c r="G304" s="3">
        <v>0</v>
      </c>
      <c r="H304" s="3">
        <v>355</v>
      </c>
      <c r="I304" s="9">
        <v>1704000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  <c r="DA304" s="17"/>
      <c r="DB304" s="17"/>
      <c r="DC304" s="17"/>
      <c r="DD304" s="17"/>
      <c r="DE304" s="17"/>
      <c r="DF304" s="17"/>
      <c r="DG304" s="17"/>
      <c r="DH304" s="17"/>
      <c r="DI304" s="17"/>
      <c r="DJ304" s="17"/>
      <c r="DK304" s="17"/>
      <c r="DL304" s="17"/>
      <c r="DM304" s="17"/>
      <c r="DN304" s="17"/>
      <c r="DO304" s="17"/>
      <c r="DP304" s="17"/>
      <c r="DQ304" s="17"/>
      <c r="DR304" s="17"/>
      <c r="DS304" s="17"/>
      <c r="DT304" s="17"/>
      <c r="DU304" s="17"/>
      <c r="DV304" s="17"/>
      <c r="DW304" s="17"/>
      <c r="DX304" s="17"/>
      <c r="DY304" s="17"/>
      <c r="DZ304" s="17"/>
      <c r="EA304" s="17"/>
      <c r="EB304" s="17"/>
      <c r="EC304" s="17"/>
      <c r="ED304" s="17"/>
      <c r="EE304" s="17"/>
      <c r="EF304" s="17"/>
      <c r="EG304" s="17"/>
      <c r="EH304" s="17"/>
      <c r="EI304" s="17"/>
      <c r="EJ304" s="17"/>
      <c r="EK304" s="17"/>
      <c r="EL304" s="17"/>
      <c r="EM304" s="17"/>
      <c r="EN304" s="17"/>
      <c r="EO304" s="17"/>
      <c r="EP304" s="17"/>
      <c r="EQ304" s="17"/>
      <c r="ER304" s="17"/>
      <c r="ES304" s="17"/>
      <c r="ET304" s="17"/>
      <c r="EU304" s="17"/>
      <c r="EV304" s="17"/>
      <c r="EW304" s="17"/>
      <c r="EX304" s="17"/>
      <c r="EY304" s="17"/>
      <c r="EZ304" s="17"/>
      <c r="FA304" s="17"/>
      <c r="FB304" s="17"/>
      <c r="FC304" s="17"/>
      <c r="FD304" s="17"/>
      <c r="FE304" s="17"/>
      <c r="FF304" s="17"/>
      <c r="FG304" s="17"/>
      <c r="FH304" s="17"/>
      <c r="FI304" s="17"/>
      <c r="FJ304" s="17"/>
      <c r="FK304" s="17"/>
      <c r="FL304" s="17"/>
      <c r="FM304" s="17"/>
      <c r="FN304" s="17"/>
      <c r="FO304" s="17"/>
      <c r="FP304" s="17"/>
      <c r="FQ304" s="17"/>
      <c r="FR304" s="17"/>
      <c r="FS304" s="17"/>
      <c r="FT304" s="17"/>
      <c r="FU304" s="17"/>
      <c r="FV304" s="17"/>
      <c r="FW304" s="17"/>
      <c r="FX304" s="17"/>
      <c r="FY304" s="17"/>
      <c r="FZ304" s="17"/>
      <c r="GA304" s="17"/>
      <c r="GB304" s="17"/>
      <c r="GC304" s="17"/>
      <c r="GD304" s="17"/>
      <c r="GE304" s="17"/>
      <c r="GF304" s="17"/>
      <c r="GG304" s="17"/>
    </row>
    <row r="305" spans="1:19" ht="19.5" customHeight="1">
      <c r="A305" s="1" t="s">
        <v>510</v>
      </c>
      <c r="B305" s="16" t="s">
        <v>1173</v>
      </c>
      <c r="C305" s="1">
        <v>2018</v>
      </c>
      <c r="D305" s="2">
        <f>SUM(E305,G305,I305,K305,M305,O305,P305,Q305,R305,S305)</f>
        <v>1684800</v>
      </c>
      <c r="E305" s="3">
        <v>0</v>
      </c>
      <c r="F305" s="4">
        <v>0</v>
      </c>
      <c r="G305" s="3">
        <v>0</v>
      </c>
      <c r="H305" s="3">
        <v>351</v>
      </c>
      <c r="I305" s="9">
        <v>1684800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</row>
    <row r="306" spans="1:19" ht="34.5" customHeight="1">
      <c r="A306" s="51" t="s">
        <v>428</v>
      </c>
      <c r="B306" s="51"/>
      <c r="C306" s="15"/>
      <c r="D306" s="8">
        <f>E306+G306+I306+K306+M306+O306+P306+Q306+R306+S306</f>
        <v>748876</v>
      </c>
      <c r="E306" s="8">
        <f>SUM(E307)</f>
        <v>0</v>
      </c>
      <c r="F306" s="38">
        <f aca="true" t="shared" si="48" ref="F306:S306">SUM(F307)</f>
        <v>0</v>
      </c>
      <c r="G306" s="8">
        <f t="shared" si="48"/>
        <v>0</v>
      </c>
      <c r="H306" s="8">
        <f t="shared" si="48"/>
        <v>238.8</v>
      </c>
      <c r="I306" s="8">
        <f t="shared" si="48"/>
        <v>748876</v>
      </c>
      <c r="J306" s="8">
        <f t="shared" si="48"/>
        <v>0</v>
      </c>
      <c r="K306" s="8">
        <f t="shared" si="48"/>
        <v>0</v>
      </c>
      <c r="L306" s="8">
        <f t="shared" si="48"/>
        <v>0</v>
      </c>
      <c r="M306" s="8">
        <f t="shared" si="48"/>
        <v>0</v>
      </c>
      <c r="N306" s="8">
        <f t="shared" si="48"/>
        <v>0</v>
      </c>
      <c r="O306" s="8">
        <f t="shared" si="48"/>
        <v>0</v>
      </c>
      <c r="P306" s="8">
        <f t="shared" si="48"/>
        <v>0</v>
      </c>
      <c r="Q306" s="8">
        <f t="shared" si="48"/>
        <v>0</v>
      </c>
      <c r="R306" s="8">
        <f t="shared" si="48"/>
        <v>0</v>
      </c>
      <c r="S306" s="8">
        <f t="shared" si="48"/>
        <v>0</v>
      </c>
    </row>
    <row r="307" spans="1:19" ht="19.5" customHeight="1">
      <c r="A307" s="1" t="s">
        <v>511</v>
      </c>
      <c r="B307" s="16" t="s">
        <v>1174</v>
      </c>
      <c r="C307" s="1">
        <v>2018</v>
      </c>
      <c r="D307" s="2">
        <f>SUM(E307,G307,I307,K307,M307,O307,P307,Q307,R307,S307)</f>
        <v>748876</v>
      </c>
      <c r="E307" s="3">
        <v>0</v>
      </c>
      <c r="F307" s="4">
        <v>0</v>
      </c>
      <c r="G307" s="3">
        <v>0</v>
      </c>
      <c r="H307" s="9">
        <v>238.8</v>
      </c>
      <c r="I307" s="14">
        <v>748876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</row>
    <row r="308" spans="1:19" ht="39.75" customHeight="1">
      <c r="A308" s="51" t="s">
        <v>429</v>
      </c>
      <c r="B308" s="51"/>
      <c r="C308" s="15"/>
      <c r="D308" s="8">
        <f>E308+G308+I308+K308+M308+O308+P308+Q308+R308+S308</f>
        <v>8759930</v>
      </c>
      <c r="E308" s="8">
        <f>SUM(E309:E311)</f>
        <v>713841</v>
      </c>
      <c r="F308" s="38">
        <f>SUM(F309:F311)</f>
        <v>0</v>
      </c>
      <c r="G308" s="8">
        <f>SUM(G309:G311)</f>
        <v>0</v>
      </c>
      <c r="H308" s="8">
        <f>SUM(H309:H311)</f>
        <v>2027.55</v>
      </c>
      <c r="I308" s="8">
        <f>SUM(I309:I311)</f>
        <v>7746089</v>
      </c>
      <c r="J308" s="8">
        <f aca="true" t="shared" si="49" ref="J308:S308">SUM(J309:J311)</f>
        <v>0</v>
      </c>
      <c r="K308" s="8">
        <f t="shared" si="49"/>
        <v>0</v>
      </c>
      <c r="L308" s="8">
        <f t="shared" si="49"/>
        <v>0</v>
      </c>
      <c r="M308" s="8">
        <f t="shared" si="49"/>
        <v>0</v>
      </c>
      <c r="N308" s="8">
        <f t="shared" si="49"/>
        <v>0</v>
      </c>
      <c r="O308" s="8">
        <f t="shared" si="49"/>
        <v>0</v>
      </c>
      <c r="P308" s="8">
        <f t="shared" si="49"/>
        <v>0</v>
      </c>
      <c r="Q308" s="8">
        <f t="shared" si="49"/>
        <v>0</v>
      </c>
      <c r="R308" s="8">
        <f t="shared" si="49"/>
        <v>0</v>
      </c>
      <c r="S308" s="8">
        <f t="shared" si="49"/>
        <v>300000</v>
      </c>
    </row>
    <row r="309" spans="1:19" ht="18.75" customHeight="1">
      <c r="A309" s="10" t="s">
        <v>512</v>
      </c>
      <c r="B309" s="16" t="s">
        <v>1175</v>
      </c>
      <c r="C309" s="15"/>
      <c r="D309" s="2">
        <f>SUM(E309,G309,I309,K309,M309,O309,P309,Q309,R309,S309)</f>
        <v>5016801</v>
      </c>
      <c r="E309" s="3">
        <v>713841</v>
      </c>
      <c r="F309" s="4">
        <v>0</v>
      </c>
      <c r="G309" s="3">
        <v>0</v>
      </c>
      <c r="H309" s="3">
        <v>833.95</v>
      </c>
      <c r="I309" s="3">
        <v>4002960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300000</v>
      </c>
    </row>
    <row r="310" spans="1:19" ht="19.5" customHeight="1">
      <c r="A310" s="10" t="s">
        <v>513</v>
      </c>
      <c r="B310" s="16" t="s">
        <v>1176</v>
      </c>
      <c r="C310" s="1">
        <v>2018</v>
      </c>
      <c r="D310" s="2">
        <f>SUM(E310,G310,I310,K310,M310,O310,P310,Q310,R310,S310)</f>
        <v>2085126</v>
      </c>
      <c r="E310" s="3">
        <v>0</v>
      </c>
      <c r="F310" s="4">
        <v>0</v>
      </c>
      <c r="G310" s="3">
        <v>0</v>
      </c>
      <c r="H310" s="9">
        <v>664.9</v>
      </c>
      <c r="I310" s="9">
        <v>2085126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</row>
    <row r="311" spans="1:19" ht="19.5" customHeight="1">
      <c r="A311" s="1" t="s">
        <v>514</v>
      </c>
      <c r="B311" s="16" t="s">
        <v>1177</v>
      </c>
      <c r="C311" s="1">
        <v>2018</v>
      </c>
      <c r="D311" s="2">
        <f>SUM(E311,G311,I311,K311,M311,O311,P311,Q311,R311,S311)</f>
        <v>1658003</v>
      </c>
      <c r="E311" s="3">
        <v>0</v>
      </c>
      <c r="F311" s="4">
        <v>0</v>
      </c>
      <c r="G311" s="3">
        <v>0</v>
      </c>
      <c r="H311" s="9">
        <v>528.7</v>
      </c>
      <c r="I311" s="9">
        <v>1658003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</row>
    <row r="312" spans="1:19" ht="41.25" customHeight="1">
      <c r="A312" s="51" t="s">
        <v>1212</v>
      </c>
      <c r="B312" s="51"/>
      <c r="C312" s="1"/>
      <c r="D312" s="2">
        <f>SUM(E312,G312,I312,K312,M312,O312,P312,Q312,R312,S312)</f>
        <v>13001226.3</v>
      </c>
      <c r="E312" s="3">
        <f>E313</f>
        <v>6000000</v>
      </c>
      <c r="F312" s="4">
        <f aca="true" t="shared" si="50" ref="F312:S312">F313</f>
        <v>0</v>
      </c>
      <c r="G312" s="3">
        <f t="shared" si="50"/>
        <v>0</v>
      </c>
      <c r="H312" s="3">
        <f t="shared" si="50"/>
        <v>1143</v>
      </c>
      <c r="I312" s="3">
        <f t="shared" si="50"/>
        <v>3584448</v>
      </c>
      <c r="J312" s="3">
        <f t="shared" si="50"/>
        <v>0</v>
      </c>
      <c r="K312" s="3">
        <f t="shared" si="50"/>
        <v>0</v>
      </c>
      <c r="L312" s="3">
        <f t="shared" si="50"/>
        <v>1196.46</v>
      </c>
      <c r="M312" s="3">
        <f t="shared" si="50"/>
        <v>3116778.3</v>
      </c>
      <c r="N312" s="3">
        <f t="shared" si="50"/>
        <v>0</v>
      </c>
      <c r="O312" s="3">
        <f t="shared" si="50"/>
        <v>0</v>
      </c>
      <c r="P312" s="3">
        <f t="shared" si="50"/>
        <v>0</v>
      </c>
      <c r="Q312" s="3">
        <f t="shared" si="50"/>
        <v>0</v>
      </c>
      <c r="R312" s="3">
        <f t="shared" si="50"/>
        <v>0</v>
      </c>
      <c r="S312" s="3">
        <f t="shared" si="50"/>
        <v>300000</v>
      </c>
    </row>
    <row r="313" spans="1:19" ht="19.5" customHeight="1">
      <c r="A313" s="1" t="s">
        <v>515</v>
      </c>
      <c r="B313" s="16" t="s">
        <v>1211</v>
      </c>
      <c r="C313" s="1">
        <v>2018</v>
      </c>
      <c r="D313" s="2">
        <f>SUM(E313,G313,I313,K313,M313,O313,P313,Q313,R313,S313)</f>
        <v>13001226.3</v>
      </c>
      <c r="E313" s="3">
        <v>6000000</v>
      </c>
      <c r="F313" s="4">
        <v>0</v>
      </c>
      <c r="G313" s="3">
        <v>0</v>
      </c>
      <c r="H313" s="3">
        <v>1143</v>
      </c>
      <c r="I313" s="14">
        <v>3584448</v>
      </c>
      <c r="J313" s="3">
        <v>0</v>
      </c>
      <c r="K313" s="3">
        <v>0</v>
      </c>
      <c r="L313" s="3">
        <v>1196.46</v>
      </c>
      <c r="M313" s="3">
        <v>3116778.3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300000</v>
      </c>
    </row>
    <row r="314" spans="1:19" ht="39.75" customHeight="1">
      <c r="A314" s="51" t="s">
        <v>397</v>
      </c>
      <c r="B314" s="51"/>
      <c r="C314" s="15"/>
      <c r="D314" s="8">
        <f>E314+G314+I314+K314+M314+O314+P314+Q314+R314+S314</f>
        <v>22100000</v>
      </c>
      <c r="E314" s="8">
        <f>SUM(E315)</f>
        <v>0</v>
      </c>
      <c r="F314" s="38">
        <f aca="true" t="shared" si="51" ref="F314:S314">SUM(F315)</f>
        <v>8</v>
      </c>
      <c r="G314" s="8">
        <f t="shared" si="51"/>
        <v>20800000</v>
      </c>
      <c r="H314" s="8">
        <f t="shared" si="51"/>
        <v>0</v>
      </c>
      <c r="I314" s="8">
        <f t="shared" si="51"/>
        <v>0</v>
      </c>
      <c r="J314" s="8">
        <f t="shared" si="51"/>
        <v>0</v>
      </c>
      <c r="K314" s="8">
        <f t="shared" si="51"/>
        <v>0</v>
      </c>
      <c r="L314" s="8">
        <f t="shared" si="51"/>
        <v>0</v>
      </c>
      <c r="M314" s="8">
        <f t="shared" si="51"/>
        <v>0</v>
      </c>
      <c r="N314" s="8">
        <f t="shared" si="51"/>
        <v>0</v>
      </c>
      <c r="O314" s="8">
        <f t="shared" si="51"/>
        <v>0</v>
      </c>
      <c r="P314" s="8">
        <f t="shared" si="51"/>
        <v>0</v>
      </c>
      <c r="Q314" s="8">
        <f t="shared" si="51"/>
        <v>0</v>
      </c>
      <c r="R314" s="8">
        <f t="shared" si="51"/>
        <v>700000</v>
      </c>
      <c r="S314" s="8">
        <f t="shared" si="51"/>
        <v>600000</v>
      </c>
    </row>
    <row r="315" spans="1:19" ht="19.5" customHeight="1">
      <c r="A315" s="1" t="s">
        <v>516</v>
      </c>
      <c r="B315" s="13" t="s">
        <v>1180</v>
      </c>
      <c r="C315" s="1">
        <v>2018</v>
      </c>
      <c r="D315" s="2">
        <f>SUM(E315,G315,I315,K315,M315,O315,P315,Q315,R315,S315)</f>
        <v>22100000</v>
      </c>
      <c r="E315" s="3">
        <v>0</v>
      </c>
      <c r="F315" s="24">
        <v>8</v>
      </c>
      <c r="G315" s="9">
        <v>20800000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700000</v>
      </c>
      <c r="S315" s="9">
        <v>600000</v>
      </c>
    </row>
    <row r="316" spans="1:19" s="13" customFormat="1" ht="39.75" customHeight="1">
      <c r="A316" s="51" t="s">
        <v>399</v>
      </c>
      <c r="B316" s="51"/>
      <c r="C316" s="15"/>
      <c r="D316" s="8">
        <f>E316+G316+I316+K316+M316+O316+P316+Q316+R316+S316</f>
        <v>7100000</v>
      </c>
      <c r="E316" s="8">
        <f>E317</f>
        <v>6000000</v>
      </c>
      <c r="F316" s="38">
        <f aca="true" t="shared" si="52" ref="F316:S316">F317</f>
        <v>0</v>
      </c>
      <c r="G316" s="8">
        <f t="shared" si="52"/>
        <v>0</v>
      </c>
      <c r="H316" s="8">
        <f t="shared" si="52"/>
        <v>0</v>
      </c>
      <c r="I316" s="8">
        <f t="shared" si="52"/>
        <v>0</v>
      </c>
      <c r="J316" s="8">
        <f t="shared" si="52"/>
        <v>0</v>
      </c>
      <c r="K316" s="8">
        <f t="shared" si="52"/>
        <v>0</v>
      </c>
      <c r="L316" s="8">
        <f t="shared" si="52"/>
        <v>0</v>
      </c>
      <c r="M316" s="8">
        <f t="shared" si="52"/>
        <v>0</v>
      </c>
      <c r="N316" s="8">
        <f t="shared" si="52"/>
        <v>0</v>
      </c>
      <c r="O316" s="8">
        <f t="shared" si="52"/>
        <v>0</v>
      </c>
      <c r="P316" s="8">
        <f t="shared" si="52"/>
        <v>0</v>
      </c>
      <c r="Q316" s="8">
        <f t="shared" si="52"/>
        <v>0</v>
      </c>
      <c r="R316" s="8">
        <f t="shared" si="52"/>
        <v>700000</v>
      </c>
      <c r="S316" s="8">
        <f t="shared" si="52"/>
        <v>400000</v>
      </c>
    </row>
    <row r="317" spans="1:19" ht="19.5" customHeight="1">
      <c r="A317" s="1" t="s">
        <v>517</v>
      </c>
      <c r="B317" s="16" t="s">
        <v>1213</v>
      </c>
      <c r="C317" s="1">
        <v>2017</v>
      </c>
      <c r="D317" s="2">
        <f>SUM(E317,G317,I317,K317,M317,O317,P317,Q317,R317,S317)</f>
        <v>7100000</v>
      </c>
      <c r="E317" s="3">
        <v>6000000</v>
      </c>
      <c r="F317" s="4">
        <v>0</v>
      </c>
      <c r="G317" s="3">
        <v>0</v>
      </c>
      <c r="H317" s="9">
        <v>0</v>
      </c>
      <c r="I317" s="9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700000</v>
      </c>
      <c r="S317" s="3">
        <v>400000</v>
      </c>
    </row>
    <row r="318" spans="1:19" ht="39.75" customHeight="1">
      <c r="A318" s="51" t="s">
        <v>430</v>
      </c>
      <c r="B318" s="51"/>
      <c r="C318" s="15"/>
      <c r="D318" s="8">
        <f>E318+G318+I318+K318+M318+O318+P318+Q318+R318+S318</f>
        <v>9000047.03</v>
      </c>
      <c r="E318" s="8">
        <f>SUM(E319:E324)</f>
        <v>0</v>
      </c>
      <c r="F318" s="38">
        <f aca="true" t="shared" si="53" ref="F318:S318">SUM(F319:F324)</f>
        <v>0</v>
      </c>
      <c r="G318" s="8">
        <f t="shared" si="53"/>
        <v>0</v>
      </c>
      <c r="H318" s="8">
        <f>SUM(H319:H324)</f>
        <v>2949</v>
      </c>
      <c r="I318" s="8">
        <f>SUM(I319:I324)</f>
        <v>6070862.029999999</v>
      </c>
      <c r="J318" s="8">
        <f t="shared" si="53"/>
        <v>0</v>
      </c>
      <c r="K318" s="8">
        <f t="shared" si="53"/>
        <v>0</v>
      </c>
      <c r="L318" s="8">
        <f t="shared" si="53"/>
        <v>597</v>
      </c>
      <c r="M318" s="8">
        <f t="shared" si="53"/>
        <v>1535185</v>
      </c>
      <c r="N318" s="8">
        <f t="shared" si="53"/>
        <v>0</v>
      </c>
      <c r="O318" s="8">
        <f t="shared" si="53"/>
        <v>0</v>
      </c>
      <c r="P318" s="8">
        <f t="shared" si="53"/>
        <v>1194000</v>
      </c>
      <c r="Q318" s="8">
        <f t="shared" si="53"/>
        <v>0</v>
      </c>
      <c r="R318" s="8">
        <f t="shared" si="53"/>
        <v>0</v>
      </c>
      <c r="S318" s="8">
        <f t="shared" si="53"/>
        <v>200000</v>
      </c>
    </row>
    <row r="319" spans="1:19" ht="19.5" customHeight="1">
      <c r="A319" s="10" t="s">
        <v>518</v>
      </c>
      <c r="B319" s="16" t="s">
        <v>1214</v>
      </c>
      <c r="C319" s="1">
        <v>2018</v>
      </c>
      <c r="D319" s="2">
        <f aca="true" t="shared" si="54" ref="D319:D324">SUM(E319,G319,I319,K319,M319,O319,P319,Q319,R319,S319)</f>
        <v>2929185</v>
      </c>
      <c r="E319" s="3">
        <v>0</v>
      </c>
      <c r="F319" s="4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597</v>
      </c>
      <c r="M319" s="3">
        <v>1535185</v>
      </c>
      <c r="N319" s="3">
        <v>0</v>
      </c>
      <c r="O319" s="3">
        <v>0</v>
      </c>
      <c r="P319" s="3">
        <v>1194000</v>
      </c>
      <c r="Q319" s="3">
        <v>0</v>
      </c>
      <c r="R319" s="3">
        <v>0</v>
      </c>
      <c r="S319" s="3">
        <v>200000</v>
      </c>
    </row>
    <row r="320" spans="1:19" ht="19.5" customHeight="1">
      <c r="A320" s="1" t="s">
        <v>519</v>
      </c>
      <c r="B320" s="16" t="s">
        <v>1187</v>
      </c>
      <c r="C320" s="1">
        <v>2018</v>
      </c>
      <c r="D320" s="2">
        <f t="shared" si="54"/>
        <v>2109960.91</v>
      </c>
      <c r="E320" s="3">
        <v>0</v>
      </c>
      <c r="F320" s="4">
        <v>0</v>
      </c>
      <c r="G320" s="3">
        <v>0</v>
      </c>
      <c r="H320" s="3">
        <v>1100.7</v>
      </c>
      <c r="I320" s="3">
        <v>2109960.91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0</v>
      </c>
      <c r="R320" s="3">
        <v>0</v>
      </c>
      <c r="S320" s="3">
        <v>0</v>
      </c>
    </row>
    <row r="321" spans="1:19" ht="19.5" customHeight="1">
      <c r="A321" s="1" t="s">
        <v>520</v>
      </c>
      <c r="B321" s="16" t="s">
        <v>1188</v>
      </c>
      <c r="C321" s="1">
        <v>2018</v>
      </c>
      <c r="D321" s="2">
        <f t="shared" si="54"/>
        <v>449987.17</v>
      </c>
      <c r="E321" s="3">
        <v>0</v>
      </c>
      <c r="F321" s="4">
        <v>0</v>
      </c>
      <c r="G321" s="3">
        <v>0</v>
      </c>
      <c r="H321" s="3">
        <v>278.9</v>
      </c>
      <c r="I321" s="3">
        <v>449987.17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</row>
    <row r="322" spans="1:19" ht="19.5" customHeight="1">
      <c r="A322" s="1" t="s">
        <v>521</v>
      </c>
      <c r="B322" s="16" t="s">
        <v>1189</v>
      </c>
      <c r="C322" s="1">
        <v>2018</v>
      </c>
      <c r="D322" s="2">
        <f t="shared" si="54"/>
        <v>2095381.21</v>
      </c>
      <c r="E322" s="3">
        <v>0</v>
      </c>
      <c r="F322" s="4">
        <v>0</v>
      </c>
      <c r="G322" s="3">
        <v>0</v>
      </c>
      <c r="H322" s="3">
        <v>847.2</v>
      </c>
      <c r="I322" s="3">
        <v>2095381.21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</row>
    <row r="323" spans="1:19" ht="19.5" customHeight="1">
      <c r="A323" s="1" t="s">
        <v>522</v>
      </c>
      <c r="B323" s="16" t="s">
        <v>0</v>
      </c>
      <c r="C323" s="1">
        <v>2018</v>
      </c>
      <c r="D323" s="2">
        <f t="shared" si="54"/>
        <v>709647.97</v>
      </c>
      <c r="E323" s="3">
        <v>0</v>
      </c>
      <c r="F323" s="4">
        <v>0</v>
      </c>
      <c r="G323" s="3">
        <v>0</v>
      </c>
      <c r="H323" s="3">
        <v>361.7</v>
      </c>
      <c r="I323" s="3">
        <v>709647.97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</row>
    <row r="324" spans="1:19" s="17" customFormat="1" ht="19.5" customHeight="1">
      <c r="A324" s="1" t="s">
        <v>523</v>
      </c>
      <c r="B324" s="16" t="s">
        <v>1</v>
      </c>
      <c r="C324" s="1">
        <v>2018</v>
      </c>
      <c r="D324" s="2">
        <f t="shared" si="54"/>
        <v>705884.77</v>
      </c>
      <c r="E324" s="3">
        <v>0</v>
      </c>
      <c r="F324" s="4">
        <v>0</v>
      </c>
      <c r="G324" s="3">
        <v>0</v>
      </c>
      <c r="H324" s="3">
        <v>360.5</v>
      </c>
      <c r="I324" s="3">
        <v>705884.77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</row>
    <row r="325" spans="1:19" s="13" customFormat="1" ht="39.75" customHeight="1">
      <c r="A325" s="51" t="s">
        <v>401</v>
      </c>
      <c r="B325" s="51"/>
      <c r="C325" s="15"/>
      <c r="D325" s="8">
        <f>E325+G325+I325+K325+M325+O325+P325+Q325+R325+S325</f>
        <v>6300000</v>
      </c>
      <c r="E325" s="8">
        <f>SUM(E326)</f>
        <v>6000000</v>
      </c>
      <c r="F325" s="38">
        <f>SUM(F326)</f>
        <v>0</v>
      </c>
      <c r="G325" s="8">
        <f>SUM(G326)</f>
        <v>0</v>
      </c>
      <c r="H325" s="8">
        <f>SUM(H326)</f>
        <v>0</v>
      </c>
      <c r="I325" s="8">
        <f aca="true" t="shared" si="55" ref="I325:S325">SUM(I326)</f>
        <v>0</v>
      </c>
      <c r="J325" s="8">
        <f t="shared" si="55"/>
        <v>0</v>
      </c>
      <c r="K325" s="8">
        <f t="shared" si="55"/>
        <v>0</v>
      </c>
      <c r="L325" s="8">
        <f t="shared" si="55"/>
        <v>0</v>
      </c>
      <c r="M325" s="8">
        <f t="shared" si="55"/>
        <v>0</v>
      </c>
      <c r="N325" s="8">
        <f t="shared" si="55"/>
        <v>0</v>
      </c>
      <c r="O325" s="8">
        <f t="shared" si="55"/>
        <v>0</v>
      </c>
      <c r="P325" s="8">
        <f t="shared" si="55"/>
        <v>0</v>
      </c>
      <c r="Q325" s="8">
        <f t="shared" si="55"/>
        <v>0</v>
      </c>
      <c r="R325" s="8">
        <f t="shared" si="55"/>
        <v>0</v>
      </c>
      <c r="S325" s="8">
        <f t="shared" si="55"/>
        <v>300000</v>
      </c>
    </row>
    <row r="326" spans="1:19" s="17" customFormat="1" ht="19.5" customHeight="1">
      <c r="A326" s="10" t="s">
        <v>524</v>
      </c>
      <c r="B326" s="16" t="s">
        <v>4</v>
      </c>
      <c r="C326" s="10">
        <v>2017</v>
      </c>
      <c r="D326" s="2">
        <f>SUM(E326,G326,I326,K326,M326,O326,P326,Q326,R326,S326)</f>
        <v>6300000</v>
      </c>
      <c r="E326" s="3">
        <v>6000000</v>
      </c>
      <c r="F326" s="4">
        <v>0</v>
      </c>
      <c r="G326" s="3">
        <v>0</v>
      </c>
      <c r="H326" s="3">
        <v>0</v>
      </c>
      <c r="I326" s="9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300000</v>
      </c>
    </row>
    <row r="327" spans="1:19" ht="39.75" customHeight="1">
      <c r="A327" s="51" t="s">
        <v>431</v>
      </c>
      <c r="B327" s="51"/>
      <c r="C327" s="15"/>
      <c r="D327" s="8">
        <f>E327+G327+I327+K327+M327+O327+P327+Q327+R327+S327</f>
        <v>1200000</v>
      </c>
      <c r="E327" s="8">
        <f>SUM(E328)</f>
        <v>0</v>
      </c>
      <c r="F327" s="38">
        <f aca="true" t="shared" si="56" ref="F327:S327">SUM(F328)</f>
        <v>0</v>
      </c>
      <c r="G327" s="8">
        <f t="shared" si="56"/>
        <v>0</v>
      </c>
      <c r="H327" s="8">
        <f t="shared" si="56"/>
        <v>380.5</v>
      </c>
      <c r="I327" s="8">
        <f t="shared" si="56"/>
        <v>1200000</v>
      </c>
      <c r="J327" s="8">
        <f t="shared" si="56"/>
        <v>0</v>
      </c>
      <c r="K327" s="8">
        <f t="shared" si="56"/>
        <v>0</v>
      </c>
      <c r="L327" s="8">
        <f t="shared" si="56"/>
        <v>0</v>
      </c>
      <c r="M327" s="8">
        <f t="shared" si="56"/>
        <v>0</v>
      </c>
      <c r="N327" s="8">
        <f t="shared" si="56"/>
        <v>0</v>
      </c>
      <c r="O327" s="8">
        <f t="shared" si="56"/>
        <v>0</v>
      </c>
      <c r="P327" s="8">
        <f t="shared" si="56"/>
        <v>0</v>
      </c>
      <c r="Q327" s="8">
        <f t="shared" si="56"/>
        <v>0</v>
      </c>
      <c r="R327" s="8">
        <f t="shared" si="56"/>
        <v>0</v>
      </c>
      <c r="S327" s="8">
        <f t="shared" si="56"/>
        <v>0</v>
      </c>
    </row>
    <row r="328" spans="1:19" s="15" customFormat="1" ht="19.5" customHeight="1">
      <c r="A328" s="10" t="s">
        <v>525</v>
      </c>
      <c r="B328" s="16" t="s">
        <v>2</v>
      </c>
      <c r="C328" s="10">
        <v>2018</v>
      </c>
      <c r="D328" s="2">
        <f>SUM(E328,G328,I328,K328,M328,O328,P328,Q328,R328,S328)</f>
        <v>1200000</v>
      </c>
      <c r="E328" s="3">
        <v>0</v>
      </c>
      <c r="F328" s="4">
        <v>0</v>
      </c>
      <c r="G328" s="3">
        <v>0</v>
      </c>
      <c r="H328" s="9">
        <v>380.5</v>
      </c>
      <c r="I328" s="9">
        <v>1200000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</row>
    <row r="329" spans="1:19" ht="39.75" customHeight="1">
      <c r="A329" s="51" t="s">
        <v>402</v>
      </c>
      <c r="B329" s="54"/>
      <c r="C329" s="15"/>
      <c r="D329" s="8">
        <f>E329+G329+I329+K329+M329+O329+P329+Q329+R329+S329</f>
        <v>4183139.35</v>
      </c>
      <c r="E329" s="8">
        <f>SUM(E330)</f>
        <v>0</v>
      </c>
      <c r="F329" s="38">
        <f>SUM(F330)</f>
        <v>0</v>
      </c>
      <c r="G329" s="8">
        <f>SUM(G330)</f>
        <v>0</v>
      </c>
      <c r="H329" s="8">
        <f>SUM(H330)</f>
        <v>509.14</v>
      </c>
      <c r="I329" s="8">
        <f>SUM(I330)</f>
        <v>1527420</v>
      </c>
      <c r="J329" s="8">
        <f aca="true" t="shared" si="57" ref="J329:S329">SUM(J330)</f>
        <v>0</v>
      </c>
      <c r="K329" s="8">
        <f t="shared" si="57"/>
        <v>0</v>
      </c>
      <c r="L329" s="8">
        <f t="shared" si="57"/>
        <v>1019.47</v>
      </c>
      <c r="M329" s="8">
        <f t="shared" si="57"/>
        <v>2655719.35</v>
      </c>
      <c r="N329" s="8">
        <f t="shared" si="57"/>
        <v>0</v>
      </c>
      <c r="O329" s="8">
        <f t="shared" si="57"/>
        <v>0</v>
      </c>
      <c r="P329" s="8">
        <f t="shared" si="57"/>
        <v>0</v>
      </c>
      <c r="Q329" s="8">
        <f t="shared" si="57"/>
        <v>0</v>
      </c>
      <c r="R329" s="8">
        <f t="shared" si="57"/>
        <v>0</v>
      </c>
      <c r="S329" s="8">
        <f t="shared" si="57"/>
        <v>0</v>
      </c>
    </row>
    <row r="330" spans="1:19" ht="19.5" customHeight="1">
      <c r="A330" s="1" t="s">
        <v>526</v>
      </c>
      <c r="B330" s="16" t="s">
        <v>1277</v>
      </c>
      <c r="C330" s="10">
        <v>2017</v>
      </c>
      <c r="D330" s="2">
        <f>SUM(E330,G330,I330,K330,M330,O330,P330,Q330,R330,S330)</f>
        <v>4183139.35</v>
      </c>
      <c r="E330" s="3">
        <v>0</v>
      </c>
      <c r="F330" s="4">
        <v>0</v>
      </c>
      <c r="G330" s="3">
        <v>0</v>
      </c>
      <c r="H330" s="9">
        <v>509.14</v>
      </c>
      <c r="I330" s="9">
        <v>1527420</v>
      </c>
      <c r="J330" s="3">
        <v>0</v>
      </c>
      <c r="K330" s="3">
        <v>0</v>
      </c>
      <c r="L330" s="3">
        <v>1019.47</v>
      </c>
      <c r="M330" s="3">
        <v>2655719.35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</row>
    <row r="331" spans="1:19" ht="39.75" customHeight="1">
      <c r="A331" s="59" t="s">
        <v>432</v>
      </c>
      <c r="B331" s="54"/>
      <c r="C331" s="34"/>
      <c r="D331" s="8">
        <f>E331+G331+I331+K331+M331+O331+P331+Q331+R331+S331</f>
        <v>979700</v>
      </c>
      <c r="E331" s="8">
        <f>SUM(E332:E333)</f>
        <v>0</v>
      </c>
      <c r="F331" s="38">
        <f aca="true" t="shared" si="58" ref="F331:S331">SUM(F332:F333)</f>
        <v>0</v>
      </c>
      <c r="G331" s="8">
        <f t="shared" si="58"/>
        <v>0</v>
      </c>
      <c r="H331" s="8">
        <f t="shared" si="58"/>
        <v>521</v>
      </c>
      <c r="I331" s="8">
        <f t="shared" si="58"/>
        <v>979700</v>
      </c>
      <c r="J331" s="8">
        <f t="shared" si="58"/>
        <v>0</v>
      </c>
      <c r="K331" s="8">
        <f t="shared" si="58"/>
        <v>0</v>
      </c>
      <c r="L331" s="8">
        <f t="shared" si="58"/>
        <v>0</v>
      </c>
      <c r="M331" s="8">
        <f t="shared" si="58"/>
        <v>0</v>
      </c>
      <c r="N331" s="8">
        <f t="shared" si="58"/>
        <v>0</v>
      </c>
      <c r="O331" s="8">
        <f t="shared" si="58"/>
        <v>0</v>
      </c>
      <c r="P331" s="8">
        <f t="shared" si="58"/>
        <v>0</v>
      </c>
      <c r="Q331" s="8">
        <f t="shared" si="58"/>
        <v>0</v>
      </c>
      <c r="R331" s="8">
        <f t="shared" si="58"/>
        <v>0</v>
      </c>
      <c r="S331" s="8">
        <f t="shared" si="58"/>
        <v>0</v>
      </c>
    </row>
    <row r="332" spans="1:19" ht="19.5" customHeight="1">
      <c r="A332" s="1" t="s">
        <v>527</v>
      </c>
      <c r="B332" s="16" t="s">
        <v>15</v>
      </c>
      <c r="C332" s="1">
        <v>2018</v>
      </c>
      <c r="D332" s="2">
        <f>SUM(E332,G332,I332,K332,M332,O332,P332,Q332,R332,S332)</f>
        <v>489216</v>
      </c>
      <c r="E332" s="3">
        <v>0</v>
      </c>
      <c r="F332" s="4">
        <v>0</v>
      </c>
      <c r="G332" s="3">
        <v>0</v>
      </c>
      <c r="H332" s="9">
        <v>260</v>
      </c>
      <c r="I332" s="3">
        <v>489216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</row>
    <row r="333" spans="1:19" ht="19.5" customHeight="1">
      <c r="A333" s="1" t="s">
        <v>528</v>
      </c>
      <c r="B333" s="16" t="s">
        <v>16</v>
      </c>
      <c r="C333" s="1">
        <v>2018</v>
      </c>
      <c r="D333" s="2">
        <f>SUM(E333,G333,I333,K333,M333,O333,P333,Q333,R333,S333)</f>
        <v>490484</v>
      </c>
      <c r="E333" s="3">
        <v>0</v>
      </c>
      <c r="F333" s="4">
        <v>0</v>
      </c>
      <c r="G333" s="3">
        <v>0</v>
      </c>
      <c r="H333" s="3">
        <v>261</v>
      </c>
      <c r="I333" s="3">
        <v>490484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</row>
    <row r="334" spans="1:19" ht="39.75" customHeight="1">
      <c r="A334" s="51" t="s">
        <v>433</v>
      </c>
      <c r="B334" s="51"/>
      <c r="C334" s="15"/>
      <c r="D334" s="8">
        <f>E334+G334+I334+K334+M334+O334+P334+Q334+R334+S334</f>
        <v>10605011</v>
      </c>
      <c r="E334" s="8">
        <f>SUM(E335:E341)</f>
        <v>0</v>
      </c>
      <c r="F334" s="38">
        <f aca="true" t="shared" si="59" ref="F334:S334">SUM(F335:F341)</f>
        <v>0</v>
      </c>
      <c r="G334" s="8">
        <f t="shared" si="59"/>
        <v>0</v>
      </c>
      <c r="H334" s="8">
        <f t="shared" si="59"/>
        <v>3381.7</v>
      </c>
      <c r="I334" s="8">
        <f>SUM(I335:I341)</f>
        <v>10605011</v>
      </c>
      <c r="J334" s="8">
        <f t="shared" si="59"/>
        <v>0</v>
      </c>
      <c r="K334" s="8">
        <f t="shared" si="59"/>
        <v>0</v>
      </c>
      <c r="L334" s="8">
        <f t="shared" si="59"/>
        <v>0</v>
      </c>
      <c r="M334" s="8">
        <f t="shared" si="59"/>
        <v>0</v>
      </c>
      <c r="N334" s="8">
        <f t="shared" si="59"/>
        <v>0</v>
      </c>
      <c r="O334" s="8">
        <f t="shared" si="59"/>
        <v>0</v>
      </c>
      <c r="P334" s="8">
        <f t="shared" si="59"/>
        <v>0</v>
      </c>
      <c r="Q334" s="8">
        <f t="shared" si="59"/>
        <v>0</v>
      </c>
      <c r="R334" s="8">
        <f t="shared" si="59"/>
        <v>0</v>
      </c>
      <c r="S334" s="8">
        <f t="shared" si="59"/>
        <v>0</v>
      </c>
    </row>
    <row r="335" spans="1:19" ht="19.5" customHeight="1">
      <c r="A335" s="1" t="s">
        <v>529</v>
      </c>
      <c r="B335" s="16" t="s">
        <v>17</v>
      </c>
      <c r="C335" s="1">
        <v>2018</v>
      </c>
      <c r="D335" s="2">
        <f aca="true" t="shared" si="60" ref="D335:D341">SUM(E335,G335,I335,K335,M335,O335,P335,Q335,R335,S335)</f>
        <v>1727622</v>
      </c>
      <c r="E335" s="3">
        <v>0</v>
      </c>
      <c r="F335" s="4">
        <v>0</v>
      </c>
      <c r="G335" s="3">
        <v>0</v>
      </c>
      <c r="H335" s="3">
        <v>550.9</v>
      </c>
      <c r="I335" s="3">
        <v>1727622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</row>
    <row r="336" spans="1:19" ht="19.5" customHeight="1">
      <c r="A336" s="1" t="s">
        <v>530</v>
      </c>
      <c r="B336" s="49" t="s">
        <v>18</v>
      </c>
      <c r="C336" s="1">
        <v>2018</v>
      </c>
      <c r="D336" s="2">
        <f t="shared" si="60"/>
        <v>1632288</v>
      </c>
      <c r="E336" s="3">
        <v>0</v>
      </c>
      <c r="F336" s="4">
        <v>0</v>
      </c>
      <c r="G336" s="3">
        <v>0</v>
      </c>
      <c r="H336" s="3">
        <v>520.5</v>
      </c>
      <c r="I336" s="3">
        <v>1632288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</row>
    <row r="337" spans="1:19" ht="19.5" customHeight="1">
      <c r="A337" s="1" t="s">
        <v>531</v>
      </c>
      <c r="B337" s="16" t="s">
        <v>19</v>
      </c>
      <c r="C337" s="1">
        <v>2018</v>
      </c>
      <c r="D337" s="2">
        <f t="shared" si="60"/>
        <v>1775917</v>
      </c>
      <c r="E337" s="3">
        <v>0</v>
      </c>
      <c r="F337" s="4">
        <v>0</v>
      </c>
      <c r="G337" s="3">
        <v>0</v>
      </c>
      <c r="H337" s="3">
        <v>566.3</v>
      </c>
      <c r="I337" s="3">
        <v>1775917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</row>
    <row r="338" spans="1:19" ht="19.5" customHeight="1">
      <c r="A338" s="1" t="s">
        <v>532</v>
      </c>
      <c r="B338" s="16" t="s">
        <v>20</v>
      </c>
      <c r="C338" s="1">
        <v>2018</v>
      </c>
      <c r="D338" s="2">
        <f t="shared" si="60"/>
        <v>1742989</v>
      </c>
      <c r="E338" s="3">
        <v>0</v>
      </c>
      <c r="F338" s="4">
        <v>0</v>
      </c>
      <c r="G338" s="3">
        <v>0</v>
      </c>
      <c r="H338" s="3">
        <v>555.8</v>
      </c>
      <c r="I338" s="3">
        <v>1742989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</row>
    <row r="339" spans="1:19" ht="19.5" customHeight="1">
      <c r="A339" s="1" t="s">
        <v>533</v>
      </c>
      <c r="B339" s="16" t="s">
        <v>21</v>
      </c>
      <c r="C339" s="1">
        <v>2018</v>
      </c>
      <c r="D339" s="2">
        <f t="shared" si="60"/>
        <v>1150285</v>
      </c>
      <c r="E339" s="3">
        <v>0</v>
      </c>
      <c r="F339" s="4">
        <v>0</v>
      </c>
      <c r="G339" s="3">
        <v>0</v>
      </c>
      <c r="H339" s="3">
        <v>366.8</v>
      </c>
      <c r="I339" s="3">
        <v>1150285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</row>
    <row r="340" spans="1:19" s="17" customFormat="1" ht="19.5" customHeight="1">
      <c r="A340" s="1" t="s">
        <v>534</v>
      </c>
      <c r="B340" s="16" t="s">
        <v>22</v>
      </c>
      <c r="C340" s="1">
        <v>2018</v>
      </c>
      <c r="D340" s="2">
        <f t="shared" si="60"/>
        <v>1198579</v>
      </c>
      <c r="E340" s="3">
        <v>0</v>
      </c>
      <c r="F340" s="4">
        <v>0</v>
      </c>
      <c r="G340" s="3">
        <v>0</v>
      </c>
      <c r="H340" s="3">
        <v>382.2</v>
      </c>
      <c r="I340" s="3">
        <v>1198579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</row>
    <row r="341" spans="1:19" ht="19.5" customHeight="1">
      <c r="A341" s="1" t="s">
        <v>535</v>
      </c>
      <c r="B341" s="16" t="s">
        <v>23</v>
      </c>
      <c r="C341" s="1">
        <v>2018</v>
      </c>
      <c r="D341" s="2">
        <f t="shared" si="60"/>
        <v>1377331</v>
      </c>
      <c r="E341" s="3">
        <v>0</v>
      </c>
      <c r="F341" s="4">
        <v>0</v>
      </c>
      <c r="G341" s="3">
        <v>0</v>
      </c>
      <c r="H341" s="3">
        <v>439.2</v>
      </c>
      <c r="I341" s="3">
        <v>1377331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</row>
    <row r="342" spans="1:19" ht="39.75" customHeight="1">
      <c r="A342" s="51" t="s">
        <v>434</v>
      </c>
      <c r="B342" s="51"/>
      <c r="C342" s="15"/>
      <c r="D342" s="8">
        <f>E342+G342+I342+K342+M342+O342+P342+Q342+R342+S342</f>
        <v>3766894</v>
      </c>
      <c r="E342" s="8">
        <f>SUM(E343)</f>
        <v>0</v>
      </c>
      <c r="F342" s="38">
        <f aca="true" t="shared" si="61" ref="F342:S342">SUM(F343)</f>
        <v>0</v>
      </c>
      <c r="G342" s="8">
        <f t="shared" si="61"/>
        <v>0</v>
      </c>
      <c r="H342" s="8">
        <f t="shared" si="61"/>
        <v>938</v>
      </c>
      <c r="I342" s="8">
        <f t="shared" si="61"/>
        <v>2966894</v>
      </c>
      <c r="J342" s="8">
        <f t="shared" si="61"/>
        <v>0</v>
      </c>
      <c r="K342" s="8">
        <f t="shared" si="61"/>
        <v>0</v>
      </c>
      <c r="L342" s="8">
        <f t="shared" si="61"/>
        <v>0</v>
      </c>
      <c r="M342" s="8">
        <f t="shared" si="61"/>
        <v>0</v>
      </c>
      <c r="N342" s="8">
        <f t="shared" si="61"/>
        <v>0</v>
      </c>
      <c r="O342" s="8">
        <f t="shared" si="61"/>
        <v>0</v>
      </c>
      <c r="P342" s="8">
        <f t="shared" si="61"/>
        <v>0</v>
      </c>
      <c r="Q342" s="8">
        <f t="shared" si="61"/>
        <v>0</v>
      </c>
      <c r="R342" s="8">
        <f t="shared" si="61"/>
        <v>700000</v>
      </c>
      <c r="S342" s="8">
        <f t="shared" si="61"/>
        <v>100000</v>
      </c>
    </row>
    <row r="343" spans="1:19" ht="19.5" customHeight="1">
      <c r="A343" s="10" t="s">
        <v>536</v>
      </c>
      <c r="B343" s="16" t="s">
        <v>24</v>
      </c>
      <c r="C343" s="1">
        <v>2018</v>
      </c>
      <c r="D343" s="2">
        <f>SUM(E343,G343,I343,K343,M343,O343,P343,Q343,R343,S343)</f>
        <v>3766894</v>
      </c>
      <c r="E343" s="3">
        <v>0</v>
      </c>
      <c r="F343" s="4">
        <v>0</v>
      </c>
      <c r="G343" s="3">
        <v>0</v>
      </c>
      <c r="H343" s="3">
        <v>938</v>
      </c>
      <c r="I343" s="9">
        <v>2966894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700000</v>
      </c>
      <c r="S343" s="3">
        <v>100000</v>
      </c>
    </row>
    <row r="344" spans="1:19" s="17" customFormat="1" ht="43.5" customHeight="1">
      <c r="A344" s="51" t="s">
        <v>1314</v>
      </c>
      <c r="B344" s="51"/>
      <c r="C344" s="33"/>
      <c r="D344" s="8">
        <f>E344+G344+I344+K344+M344+O344+P344+Q344+R344+S344</f>
        <v>5467200</v>
      </c>
      <c r="E344" s="2">
        <f>SUM(E345)</f>
        <v>0</v>
      </c>
      <c r="F344" s="18">
        <f>SUM(F345)</f>
        <v>0</v>
      </c>
      <c r="G344" s="2">
        <f>SUM(G345)</f>
        <v>0</v>
      </c>
      <c r="H344" s="2">
        <f>SUM(H345)</f>
        <v>1139</v>
      </c>
      <c r="I344" s="2">
        <f aca="true" t="shared" si="62" ref="I344:S344">SUM(I345)</f>
        <v>5467200</v>
      </c>
      <c r="J344" s="2">
        <f t="shared" si="62"/>
        <v>0</v>
      </c>
      <c r="K344" s="2">
        <f t="shared" si="62"/>
        <v>0</v>
      </c>
      <c r="L344" s="2">
        <f t="shared" si="62"/>
        <v>0</v>
      </c>
      <c r="M344" s="2">
        <f t="shared" si="62"/>
        <v>0</v>
      </c>
      <c r="N344" s="2">
        <f t="shared" si="62"/>
        <v>0</v>
      </c>
      <c r="O344" s="2">
        <f t="shared" si="62"/>
        <v>0</v>
      </c>
      <c r="P344" s="2">
        <f t="shared" si="62"/>
        <v>0</v>
      </c>
      <c r="Q344" s="2">
        <f t="shared" si="62"/>
        <v>0</v>
      </c>
      <c r="R344" s="2">
        <f t="shared" si="62"/>
        <v>0</v>
      </c>
      <c r="S344" s="2">
        <f t="shared" si="62"/>
        <v>0</v>
      </c>
    </row>
    <row r="345" spans="1:19" ht="19.5" customHeight="1">
      <c r="A345" s="10" t="s">
        <v>537</v>
      </c>
      <c r="B345" s="16" t="s">
        <v>751</v>
      </c>
      <c r="C345" s="1"/>
      <c r="D345" s="2">
        <f aca="true" t="shared" si="63" ref="D345:D360">SUM(E345,G345,I345,K345,M345,O345,P345,Q345,R345,S345)</f>
        <v>5467200</v>
      </c>
      <c r="E345" s="3">
        <v>0</v>
      </c>
      <c r="F345" s="4">
        <v>0</v>
      </c>
      <c r="G345" s="3">
        <v>0</v>
      </c>
      <c r="H345" s="3">
        <v>1139</v>
      </c>
      <c r="I345" s="9">
        <v>5467200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</row>
    <row r="346" spans="1:20" ht="39.75" customHeight="1">
      <c r="A346" s="51" t="s">
        <v>403</v>
      </c>
      <c r="B346" s="51"/>
      <c r="C346" s="15"/>
      <c r="D346" s="8">
        <f>E346+G346+I346+K346+M346+O346+P346+Q346+R346+S346</f>
        <v>2266360</v>
      </c>
      <c r="E346" s="8">
        <f>SUM(E347:E347)</f>
        <v>0</v>
      </c>
      <c r="F346" s="8">
        <f aca="true" t="shared" si="64" ref="F346:S346">SUM(F347:F347)</f>
        <v>0</v>
      </c>
      <c r="G346" s="8">
        <f t="shared" si="64"/>
        <v>0</v>
      </c>
      <c r="H346" s="8">
        <f t="shared" si="64"/>
        <v>345.6</v>
      </c>
      <c r="I346" s="8">
        <f t="shared" si="64"/>
        <v>1036800</v>
      </c>
      <c r="J346" s="8">
        <f t="shared" si="64"/>
        <v>0</v>
      </c>
      <c r="K346" s="8">
        <f t="shared" si="64"/>
        <v>0</v>
      </c>
      <c r="L346" s="8">
        <f t="shared" si="64"/>
        <v>472</v>
      </c>
      <c r="M346" s="8">
        <f t="shared" si="64"/>
        <v>1229560</v>
      </c>
      <c r="N346" s="8">
        <f t="shared" si="64"/>
        <v>0</v>
      </c>
      <c r="O346" s="8">
        <f t="shared" si="64"/>
        <v>0</v>
      </c>
      <c r="P346" s="8">
        <f t="shared" si="64"/>
        <v>0</v>
      </c>
      <c r="Q346" s="8">
        <f t="shared" si="64"/>
        <v>0</v>
      </c>
      <c r="R346" s="8">
        <f t="shared" si="64"/>
        <v>0</v>
      </c>
      <c r="S346" s="8">
        <f t="shared" si="64"/>
        <v>0</v>
      </c>
      <c r="T346" s="8"/>
    </row>
    <row r="347" spans="1:19" s="33" customFormat="1" ht="18" customHeight="1">
      <c r="A347" s="1" t="s">
        <v>538</v>
      </c>
      <c r="B347" s="16" t="s">
        <v>30</v>
      </c>
      <c r="C347" s="10">
        <v>2017</v>
      </c>
      <c r="D347" s="2">
        <f>SUM(E347,G347,I347,K347,M347,O347,P347,Q347,R347,S347)</f>
        <v>2266360</v>
      </c>
      <c r="E347" s="3">
        <v>0</v>
      </c>
      <c r="F347" s="4">
        <v>0</v>
      </c>
      <c r="G347" s="3">
        <v>0</v>
      </c>
      <c r="H347" s="9">
        <v>345.6</v>
      </c>
      <c r="I347" s="9">
        <v>1036800</v>
      </c>
      <c r="J347" s="3">
        <v>0</v>
      </c>
      <c r="K347" s="3">
        <v>0</v>
      </c>
      <c r="L347" s="3">
        <v>472</v>
      </c>
      <c r="M347" s="3">
        <v>1229560</v>
      </c>
      <c r="N347" s="3">
        <v>0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</row>
    <row r="348" spans="1:19" ht="39.75" customHeight="1">
      <c r="A348" s="51" t="s">
        <v>405</v>
      </c>
      <c r="B348" s="53"/>
      <c r="C348" s="15"/>
      <c r="D348" s="8">
        <f>E348+G348+I348+K348+M348+O348+P348+Q348+R348+S348</f>
        <v>99293831.78</v>
      </c>
      <c r="E348" s="8">
        <f>SUM(E349:E363)</f>
        <v>33025000</v>
      </c>
      <c r="F348" s="38">
        <f aca="true" t="shared" si="65" ref="F348:S348">SUM(F349:F363)</f>
        <v>8</v>
      </c>
      <c r="G348" s="8">
        <f t="shared" si="65"/>
        <v>20800000</v>
      </c>
      <c r="H348" s="8">
        <f t="shared" si="65"/>
        <v>6631.5</v>
      </c>
      <c r="I348" s="8">
        <f t="shared" si="65"/>
        <v>26046631.78</v>
      </c>
      <c r="J348" s="8">
        <f t="shared" si="65"/>
        <v>0</v>
      </c>
      <c r="K348" s="8">
        <f t="shared" si="65"/>
        <v>0</v>
      </c>
      <c r="L348" s="8">
        <f t="shared" si="65"/>
        <v>13365.35</v>
      </c>
      <c r="M348" s="8">
        <f t="shared" si="65"/>
        <v>13222200</v>
      </c>
      <c r="N348" s="8">
        <f t="shared" si="65"/>
        <v>0</v>
      </c>
      <c r="O348" s="8">
        <f t="shared" si="65"/>
        <v>0</v>
      </c>
      <c r="P348" s="8">
        <f t="shared" si="65"/>
        <v>0</v>
      </c>
      <c r="Q348" s="8">
        <f t="shared" si="65"/>
        <v>0</v>
      </c>
      <c r="R348" s="8">
        <f t="shared" si="65"/>
        <v>3500000</v>
      </c>
      <c r="S348" s="8">
        <f t="shared" si="65"/>
        <v>2700000</v>
      </c>
    </row>
    <row r="349" spans="1:19" ht="19.5" customHeight="1">
      <c r="A349" s="1" t="s">
        <v>539</v>
      </c>
      <c r="B349" s="16" t="s">
        <v>38</v>
      </c>
      <c r="C349" s="10">
        <v>2017</v>
      </c>
      <c r="D349" s="2">
        <f>SUM(E349,G349,I349,K349,M349,O349,P349,Q349,R349,S349)</f>
        <v>10300000</v>
      </c>
      <c r="E349" s="3">
        <v>7500000</v>
      </c>
      <c r="F349" s="4">
        <v>0</v>
      </c>
      <c r="G349" s="3">
        <v>0</v>
      </c>
      <c r="H349" s="9">
        <v>0</v>
      </c>
      <c r="I349" s="9">
        <v>0</v>
      </c>
      <c r="J349" s="3">
        <v>0</v>
      </c>
      <c r="K349" s="3">
        <v>0</v>
      </c>
      <c r="L349" s="3">
        <v>4095.45</v>
      </c>
      <c r="M349" s="3">
        <v>2700000</v>
      </c>
      <c r="N349" s="3">
        <v>0</v>
      </c>
      <c r="O349" s="3">
        <v>0</v>
      </c>
      <c r="P349" s="3">
        <v>0</v>
      </c>
      <c r="Q349" s="3">
        <v>0</v>
      </c>
      <c r="R349" s="3">
        <v>0</v>
      </c>
      <c r="S349" s="3">
        <v>100000</v>
      </c>
    </row>
    <row r="350" spans="1:19" ht="19.5" customHeight="1">
      <c r="A350" s="1" t="s">
        <v>540</v>
      </c>
      <c r="B350" s="16" t="s">
        <v>39</v>
      </c>
      <c r="C350" s="10">
        <v>2018</v>
      </c>
      <c r="D350" s="2">
        <f t="shared" si="63"/>
        <v>800000</v>
      </c>
      <c r="E350" s="3">
        <v>0</v>
      </c>
      <c r="F350" s="4">
        <v>0</v>
      </c>
      <c r="G350" s="3">
        <v>0</v>
      </c>
      <c r="H350" s="3">
        <v>0</v>
      </c>
      <c r="I350" s="9">
        <v>0</v>
      </c>
      <c r="J350" s="3">
        <f aca="true" t="shared" si="66" ref="J350:K352">SUM(J351)</f>
        <v>0</v>
      </c>
      <c r="K350" s="3">
        <f t="shared" si="66"/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700000</v>
      </c>
      <c r="S350" s="3">
        <v>100000</v>
      </c>
    </row>
    <row r="351" spans="1:19" ht="19.5" customHeight="1">
      <c r="A351" s="1" t="s">
        <v>541</v>
      </c>
      <c r="B351" s="16" t="s">
        <v>40</v>
      </c>
      <c r="C351" s="10">
        <v>2018</v>
      </c>
      <c r="D351" s="2">
        <f t="shared" si="63"/>
        <v>13700000</v>
      </c>
      <c r="E351" s="3">
        <v>9300000</v>
      </c>
      <c r="F351" s="4">
        <v>0</v>
      </c>
      <c r="G351" s="3">
        <v>0</v>
      </c>
      <c r="H351" s="3">
        <f>SUM(H352)</f>
        <v>0</v>
      </c>
      <c r="I351" s="9">
        <v>0</v>
      </c>
      <c r="J351" s="3">
        <f t="shared" si="66"/>
        <v>0</v>
      </c>
      <c r="K351" s="3">
        <f t="shared" si="66"/>
        <v>0</v>
      </c>
      <c r="L351" s="3">
        <v>3350</v>
      </c>
      <c r="M351" s="3">
        <v>3300000</v>
      </c>
      <c r="N351" s="3">
        <f>SUM(N352)</f>
        <v>0</v>
      </c>
      <c r="O351" s="3">
        <f>SUM(O352)</f>
        <v>0</v>
      </c>
      <c r="P351" s="3">
        <f aca="true" t="shared" si="67" ref="P351:Q355">SUM(P352)</f>
        <v>0</v>
      </c>
      <c r="Q351" s="3">
        <f t="shared" si="67"/>
        <v>0</v>
      </c>
      <c r="R351" s="3">
        <v>700000</v>
      </c>
      <c r="S351" s="3">
        <v>400000</v>
      </c>
    </row>
    <row r="352" spans="1:19" ht="19.5" customHeight="1">
      <c r="A352" s="1" t="s">
        <v>542</v>
      </c>
      <c r="B352" s="16" t="s">
        <v>41</v>
      </c>
      <c r="C352" s="10">
        <v>2018</v>
      </c>
      <c r="D352" s="2">
        <f t="shared" si="63"/>
        <v>10522200</v>
      </c>
      <c r="E352" s="3">
        <v>5500000</v>
      </c>
      <c r="F352" s="4">
        <v>0</v>
      </c>
      <c r="G352" s="3">
        <v>0</v>
      </c>
      <c r="H352" s="3">
        <f>SUM(H353)</f>
        <v>0</v>
      </c>
      <c r="I352" s="9">
        <v>0</v>
      </c>
      <c r="J352" s="3">
        <f t="shared" si="66"/>
        <v>0</v>
      </c>
      <c r="K352" s="3">
        <f t="shared" si="66"/>
        <v>0</v>
      </c>
      <c r="L352" s="3">
        <v>1619.9</v>
      </c>
      <c r="M352" s="3">
        <v>3922200</v>
      </c>
      <c r="N352" s="3">
        <f>SUM(N353)</f>
        <v>0</v>
      </c>
      <c r="O352" s="3">
        <f>SUM(O353)</f>
        <v>0</v>
      </c>
      <c r="P352" s="3">
        <f t="shared" si="67"/>
        <v>0</v>
      </c>
      <c r="Q352" s="3">
        <f t="shared" si="67"/>
        <v>0</v>
      </c>
      <c r="R352" s="3">
        <v>700000</v>
      </c>
      <c r="S352" s="3">
        <v>400000</v>
      </c>
    </row>
    <row r="353" spans="1:19" ht="19.5" customHeight="1">
      <c r="A353" s="1" t="s">
        <v>543</v>
      </c>
      <c r="B353" s="16" t="s">
        <v>42</v>
      </c>
      <c r="C353" s="10">
        <v>2018</v>
      </c>
      <c r="D353" s="2">
        <f t="shared" si="63"/>
        <v>15125000</v>
      </c>
      <c r="E353" s="3">
        <v>10725000</v>
      </c>
      <c r="F353" s="4">
        <v>0</v>
      </c>
      <c r="G353" s="3">
        <v>0</v>
      </c>
      <c r="H353" s="3">
        <f>SUM(H355)</f>
        <v>0</v>
      </c>
      <c r="I353" s="9">
        <v>0</v>
      </c>
      <c r="J353" s="3">
        <f>SUM(J355)</f>
        <v>0</v>
      </c>
      <c r="K353" s="3">
        <f>SUM(K355)</f>
        <v>0</v>
      </c>
      <c r="L353" s="3">
        <v>4300</v>
      </c>
      <c r="M353" s="3">
        <v>3300000</v>
      </c>
      <c r="N353" s="3">
        <f>SUM(N355)</f>
        <v>0</v>
      </c>
      <c r="O353" s="3">
        <f>SUM(O355)</f>
        <v>0</v>
      </c>
      <c r="P353" s="3">
        <f>SUM(P355)</f>
        <v>0</v>
      </c>
      <c r="Q353" s="3">
        <f>SUM(Q355)</f>
        <v>0</v>
      </c>
      <c r="R353" s="3">
        <v>700000</v>
      </c>
      <c r="S353" s="3">
        <v>400000</v>
      </c>
    </row>
    <row r="354" spans="1:19" ht="19.5" customHeight="1">
      <c r="A354" s="1" t="s">
        <v>544</v>
      </c>
      <c r="B354" s="16" t="s">
        <v>1278</v>
      </c>
      <c r="D354" s="2">
        <f t="shared" si="63"/>
        <v>3323400</v>
      </c>
      <c r="E354" s="3">
        <v>0</v>
      </c>
      <c r="F354" s="4">
        <v>0</v>
      </c>
      <c r="G354" s="3">
        <v>0</v>
      </c>
      <c r="H354" s="3">
        <v>1107.8</v>
      </c>
      <c r="I354" s="9">
        <v>3323400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3">
        <v>0</v>
      </c>
      <c r="Q354" s="3">
        <v>0</v>
      </c>
      <c r="R354" s="3">
        <v>0</v>
      </c>
      <c r="S354" s="3">
        <v>0</v>
      </c>
    </row>
    <row r="355" spans="1:19" ht="19.5" customHeight="1">
      <c r="A355" s="1" t="s">
        <v>545</v>
      </c>
      <c r="B355" s="16" t="s">
        <v>45</v>
      </c>
      <c r="C355" s="10">
        <v>2018</v>
      </c>
      <c r="D355" s="2">
        <f t="shared" si="63"/>
        <v>10800000</v>
      </c>
      <c r="E355" s="3">
        <f>SUM(E356)</f>
        <v>0</v>
      </c>
      <c r="F355" s="4">
        <v>4</v>
      </c>
      <c r="G355" s="9">
        <v>10400000</v>
      </c>
      <c r="H355" s="3">
        <v>0</v>
      </c>
      <c r="I355" s="3">
        <v>0</v>
      </c>
      <c r="J355" s="3">
        <f aca="true" t="shared" si="68" ref="J355:O355">SUM(J356)</f>
        <v>0</v>
      </c>
      <c r="K355" s="3">
        <f t="shared" si="68"/>
        <v>0</v>
      </c>
      <c r="L355" s="3">
        <f t="shared" si="68"/>
        <v>0</v>
      </c>
      <c r="M355" s="3">
        <f t="shared" si="68"/>
        <v>0</v>
      </c>
      <c r="N355" s="3">
        <f t="shared" si="68"/>
        <v>0</v>
      </c>
      <c r="O355" s="3">
        <f t="shared" si="68"/>
        <v>0</v>
      </c>
      <c r="P355" s="3">
        <f t="shared" si="67"/>
        <v>0</v>
      </c>
      <c r="Q355" s="3">
        <f t="shared" si="67"/>
        <v>0</v>
      </c>
      <c r="R355" s="3">
        <v>0</v>
      </c>
      <c r="S355" s="3">
        <v>400000</v>
      </c>
    </row>
    <row r="356" spans="1:19" ht="19.5" customHeight="1">
      <c r="A356" s="1" t="s">
        <v>546</v>
      </c>
      <c r="B356" s="16" t="s">
        <v>46</v>
      </c>
      <c r="C356" s="10">
        <v>2018</v>
      </c>
      <c r="D356" s="2">
        <f t="shared" si="63"/>
        <v>10800000</v>
      </c>
      <c r="E356" s="3">
        <f>SUM(E358)</f>
        <v>0</v>
      </c>
      <c r="F356" s="4">
        <v>4</v>
      </c>
      <c r="G356" s="9">
        <v>10400000</v>
      </c>
      <c r="H356" s="3">
        <v>0</v>
      </c>
      <c r="I356" s="3">
        <v>0</v>
      </c>
      <c r="J356" s="3">
        <f aca="true" t="shared" si="69" ref="J356:Q356">SUM(J358)</f>
        <v>0</v>
      </c>
      <c r="K356" s="3">
        <f t="shared" si="69"/>
        <v>0</v>
      </c>
      <c r="L356" s="3">
        <f t="shared" si="69"/>
        <v>0</v>
      </c>
      <c r="M356" s="3">
        <f t="shared" si="69"/>
        <v>0</v>
      </c>
      <c r="N356" s="3">
        <f t="shared" si="69"/>
        <v>0</v>
      </c>
      <c r="O356" s="3">
        <f t="shared" si="69"/>
        <v>0</v>
      </c>
      <c r="P356" s="3">
        <f t="shared" si="69"/>
        <v>0</v>
      </c>
      <c r="Q356" s="3">
        <f t="shared" si="69"/>
        <v>0</v>
      </c>
      <c r="R356" s="3">
        <v>0</v>
      </c>
      <c r="S356" s="3">
        <v>400000</v>
      </c>
    </row>
    <row r="357" spans="1:19" ht="19.5" customHeight="1">
      <c r="A357" s="1" t="s">
        <v>547</v>
      </c>
      <c r="B357" s="16" t="s">
        <v>1279</v>
      </c>
      <c r="D357" s="2">
        <f t="shared" si="63"/>
        <v>4584300</v>
      </c>
      <c r="E357" s="3">
        <v>0</v>
      </c>
      <c r="F357" s="4">
        <v>0</v>
      </c>
      <c r="G357" s="9">
        <v>0</v>
      </c>
      <c r="H357" s="3">
        <v>1528.1</v>
      </c>
      <c r="I357" s="9">
        <v>4584300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3">
        <v>0</v>
      </c>
      <c r="R357" s="3">
        <v>0</v>
      </c>
      <c r="S357" s="3">
        <v>0</v>
      </c>
    </row>
    <row r="358" spans="1:19" ht="19.5" customHeight="1">
      <c r="A358" s="1" t="s">
        <v>548</v>
      </c>
      <c r="B358" s="16" t="s">
        <v>59</v>
      </c>
      <c r="C358" s="10">
        <v>2018</v>
      </c>
      <c r="D358" s="2">
        <f t="shared" si="63"/>
        <v>1754300</v>
      </c>
      <c r="E358" s="3">
        <v>0</v>
      </c>
      <c r="F358" s="4">
        <v>0</v>
      </c>
      <c r="G358" s="3">
        <v>0</v>
      </c>
      <c r="H358" s="9">
        <v>218.1</v>
      </c>
      <c r="I358" s="3">
        <v>654300</v>
      </c>
      <c r="J358" s="3">
        <f aca="true" t="shared" si="70" ref="J358:Q358">SUM(J362)</f>
        <v>0</v>
      </c>
      <c r="K358" s="3">
        <f t="shared" si="70"/>
        <v>0</v>
      </c>
      <c r="L358" s="3">
        <f t="shared" si="70"/>
        <v>0</v>
      </c>
      <c r="M358" s="3">
        <f t="shared" si="70"/>
        <v>0</v>
      </c>
      <c r="N358" s="3">
        <f t="shared" si="70"/>
        <v>0</v>
      </c>
      <c r="O358" s="3">
        <f t="shared" si="70"/>
        <v>0</v>
      </c>
      <c r="P358" s="3">
        <f t="shared" si="70"/>
        <v>0</v>
      </c>
      <c r="Q358" s="3">
        <f t="shared" si="70"/>
        <v>0</v>
      </c>
      <c r="R358" s="3">
        <v>700000</v>
      </c>
      <c r="S358" s="3">
        <v>400000</v>
      </c>
    </row>
    <row r="359" spans="1:19" ht="19.5" customHeight="1">
      <c r="A359" s="1" t="s">
        <v>549</v>
      </c>
      <c r="B359" s="16" t="s">
        <v>54</v>
      </c>
      <c r="C359" s="10">
        <v>2017</v>
      </c>
      <c r="D359" s="2">
        <f>SUM(E359,G359,I359,K359,M359,O359,P359,Q359,R359,S359)</f>
        <v>2554201.8</v>
      </c>
      <c r="E359" s="3">
        <v>0</v>
      </c>
      <c r="F359" s="4">
        <v>0</v>
      </c>
      <c r="G359" s="3">
        <v>0</v>
      </c>
      <c r="H359" s="9">
        <v>626.7</v>
      </c>
      <c r="I359" s="9">
        <v>2554201.8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3">
        <v>0</v>
      </c>
      <c r="S359" s="3">
        <v>0</v>
      </c>
    </row>
    <row r="360" spans="1:19" ht="19.5" customHeight="1">
      <c r="A360" s="1" t="s">
        <v>550</v>
      </c>
      <c r="B360" s="16" t="s">
        <v>1218</v>
      </c>
      <c r="C360" s="10">
        <v>2017</v>
      </c>
      <c r="D360" s="2">
        <f t="shared" si="63"/>
        <v>3741350</v>
      </c>
      <c r="E360" s="3">
        <v>0</v>
      </c>
      <c r="F360" s="4">
        <v>0</v>
      </c>
      <c r="G360" s="3">
        <v>0</v>
      </c>
      <c r="H360" s="9">
        <v>820.3</v>
      </c>
      <c r="I360" s="9">
        <v>3691350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 s="3">
        <v>0</v>
      </c>
      <c r="R360" s="3">
        <v>0</v>
      </c>
      <c r="S360" s="3">
        <v>50000</v>
      </c>
    </row>
    <row r="361" spans="1:19" ht="19.5" customHeight="1">
      <c r="A361" s="1" t="s">
        <v>551</v>
      </c>
      <c r="B361" s="16" t="s">
        <v>1219</v>
      </c>
      <c r="C361" s="10">
        <v>2017</v>
      </c>
      <c r="D361" s="2">
        <f>SUM(E361,G361,I361,K361,M361,O361,P361,Q361,R361,S361)</f>
        <v>3738650</v>
      </c>
      <c r="E361" s="3">
        <v>0</v>
      </c>
      <c r="F361" s="4">
        <v>0</v>
      </c>
      <c r="G361" s="3">
        <v>0</v>
      </c>
      <c r="H361" s="9">
        <v>819.7</v>
      </c>
      <c r="I361" s="9">
        <v>3688650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  <c r="P361" s="3">
        <v>0</v>
      </c>
      <c r="Q361" s="3">
        <v>0</v>
      </c>
      <c r="R361" s="3">
        <v>0</v>
      </c>
      <c r="S361" s="3">
        <v>50000</v>
      </c>
    </row>
    <row r="362" spans="1:19" ht="19.5" customHeight="1">
      <c r="A362" s="1" t="s">
        <v>552</v>
      </c>
      <c r="B362" s="16" t="s">
        <v>747</v>
      </c>
      <c r="D362" s="2">
        <f>SUM(E362,G362,I362,K362,M362,O362,P362,Q362,R362,S362)</f>
        <v>4281600</v>
      </c>
      <c r="E362" s="3">
        <v>0</v>
      </c>
      <c r="F362" s="4">
        <v>0</v>
      </c>
      <c r="G362" s="3">
        <v>0</v>
      </c>
      <c r="H362" s="9">
        <v>892</v>
      </c>
      <c r="I362" s="9">
        <v>4281600</v>
      </c>
      <c r="J362" s="3">
        <f aca="true" t="shared" si="71" ref="J362:Q362">SUM(J364)</f>
        <v>0</v>
      </c>
      <c r="K362" s="3">
        <f t="shared" si="71"/>
        <v>0</v>
      </c>
      <c r="L362" s="3">
        <f t="shared" si="71"/>
        <v>0</v>
      </c>
      <c r="M362" s="3">
        <f t="shared" si="71"/>
        <v>0</v>
      </c>
      <c r="N362" s="3">
        <f t="shared" si="71"/>
        <v>0</v>
      </c>
      <c r="O362" s="3">
        <f t="shared" si="71"/>
        <v>0</v>
      </c>
      <c r="P362" s="3">
        <f t="shared" si="71"/>
        <v>0</v>
      </c>
      <c r="Q362" s="3">
        <f t="shared" si="71"/>
        <v>0</v>
      </c>
      <c r="R362" s="3">
        <v>0</v>
      </c>
      <c r="S362" s="3">
        <v>0</v>
      </c>
    </row>
    <row r="363" spans="1:19" ht="19.5" customHeight="1">
      <c r="A363" s="10" t="s">
        <v>553</v>
      </c>
      <c r="B363" s="16" t="s">
        <v>61</v>
      </c>
      <c r="C363" s="10">
        <v>2017</v>
      </c>
      <c r="D363" s="2">
        <f>SUM(E363,G363,I363,K363,M363,O363,P363,Q363,R363,S363)</f>
        <v>3268829.98</v>
      </c>
      <c r="E363" s="3">
        <v>0</v>
      </c>
      <c r="F363" s="4">
        <v>0</v>
      </c>
      <c r="G363" s="3">
        <v>0</v>
      </c>
      <c r="H363" s="9">
        <v>618.8</v>
      </c>
      <c r="I363" s="9">
        <v>3268829.98</v>
      </c>
      <c r="J363" s="3">
        <v>0</v>
      </c>
      <c r="K363" s="3">
        <v>0</v>
      </c>
      <c r="L363" s="3">
        <v>0</v>
      </c>
      <c r="M363" s="3">
        <v>0</v>
      </c>
      <c r="N363" s="3">
        <v>0</v>
      </c>
      <c r="O363" s="3">
        <v>0</v>
      </c>
      <c r="P363" s="3">
        <v>0</v>
      </c>
      <c r="Q363" s="3">
        <v>0</v>
      </c>
      <c r="R363" s="3">
        <v>0</v>
      </c>
      <c r="S363" s="3">
        <v>0</v>
      </c>
    </row>
    <row r="364" spans="1:19" ht="33.75" customHeight="1">
      <c r="A364" s="59" t="s">
        <v>435</v>
      </c>
      <c r="B364" s="59"/>
      <c r="C364" s="15"/>
      <c r="D364" s="8">
        <f>E364+G364+I364+K364+M364+O364+P364+Q364+R364+S364</f>
        <v>4103769</v>
      </c>
      <c r="E364" s="8">
        <f>SUM(E365:E367)</f>
        <v>0</v>
      </c>
      <c r="F364" s="38">
        <f aca="true" t="shared" si="72" ref="F364:S364">SUM(F365:F367)</f>
        <v>0</v>
      </c>
      <c r="G364" s="8">
        <f t="shared" si="72"/>
        <v>0</v>
      </c>
      <c r="H364" s="8">
        <f t="shared" si="72"/>
        <v>1308.6</v>
      </c>
      <c r="I364" s="8">
        <f t="shared" si="72"/>
        <v>4103769</v>
      </c>
      <c r="J364" s="8">
        <f t="shared" si="72"/>
        <v>0</v>
      </c>
      <c r="K364" s="8">
        <f t="shared" si="72"/>
        <v>0</v>
      </c>
      <c r="L364" s="8">
        <f t="shared" si="72"/>
        <v>0</v>
      </c>
      <c r="M364" s="8">
        <f t="shared" si="72"/>
        <v>0</v>
      </c>
      <c r="N364" s="8">
        <f t="shared" si="72"/>
        <v>0</v>
      </c>
      <c r="O364" s="8">
        <f t="shared" si="72"/>
        <v>0</v>
      </c>
      <c r="P364" s="8">
        <f t="shared" si="72"/>
        <v>0</v>
      </c>
      <c r="Q364" s="8">
        <f t="shared" si="72"/>
        <v>0</v>
      </c>
      <c r="R364" s="8">
        <f t="shared" si="72"/>
        <v>0</v>
      </c>
      <c r="S364" s="8">
        <f t="shared" si="72"/>
        <v>0</v>
      </c>
    </row>
    <row r="365" spans="1:19" ht="19.5" customHeight="1">
      <c r="A365" s="1" t="s">
        <v>554</v>
      </c>
      <c r="B365" s="16" t="s">
        <v>1249</v>
      </c>
      <c r="C365" s="10">
        <v>2018</v>
      </c>
      <c r="D365" s="2">
        <f>SUM(E365,G365,I365,K365,M365,O365,P365,Q365,R365,S365)</f>
        <v>1554829</v>
      </c>
      <c r="E365" s="3">
        <v>0</v>
      </c>
      <c r="F365" s="4">
        <v>0</v>
      </c>
      <c r="G365" s="3">
        <v>0</v>
      </c>
      <c r="H365" s="3">
        <v>495.8</v>
      </c>
      <c r="I365" s="3">
        <v>1554829</v>
      </c>
      <c r="J365" s="3">
        <f aca="true" t="shared" si="73" ref="J365:Q367">SUM(J366)</f>
        <v>0</v>
      </c>
      <c r="K365" s="3">
        <f t="shared" si="73"/>
        <v>0</v>
      </c>
      <c r="L365" s="3">
        <f t="shared" si="73"/>
        <v>0</v>
      </c>
      <c r="M365" s="3">
        <f t="shared" si="73"/>
        <v>0</v>
      </c>
      <c r="N365" s="3">
        <f t="shared" si="73"/>
        <v>0</v>
      </c>
      <c r="O365" s="3">
        <f t="shared" si="73"/>
        <v>0</v>
      </c>
      <c r="P365" s="3">
        <f t="shared" si="73"/>
        <v>0</v>
      </c>
      <c r="Q365" s="3">
        <f t="shared" si="73"/>
        <v>0</v>
      </c>
      <c r="R365" s="3">
        <v>0</v>
      </c>
      <c r="S365" s="3">
        <v>0</v>
      </c>
    </row>
    <row r="366" spans="1:19" ht="19.5" customHeight="1">
      <c r="A366" s="1" t="s">
        <v>555</v>
      </c>
      <c r="B366" s="16" t="s">
        <v>1250</v>
      </c>
      <c r="C366" s="10">
        <v>2018</v>
      </c>
      <c r="D366" s="2">
        <f>SUM(E366,G366,I366,K366,M366,O366,P366,Q366,R366,S366)</f>
        <v>1160320</v>
      </c>
      <c r="E366" s="3">
        <v>0</v>
      </c>
      <c r="F366" s="4">
        <v>0</v>
      </c>
      <c r="G366" s="3">
        <v>0</v>
      </c>
      <c r="H366" s="3">
        <v>370</v>
      </c>
      <c r="I366" s="3">
        <v>1160320</v>
      </c>
      <c r="J366" s="3">
        <f t="shared" si="73"/>
        <v>0</v>
      </c>
      <c r="K366" s="3">
        <f t="shared" si="73"/>
        <v>0</v>
      </c>
      <c r="L366" s="3">
        <f t="shared" si="73"/>
        <v>0</v>
      </c>
      <c r="M366" s="3">
        <f t="shared" si="73"/>
        <v>0</v>
      </c>
      <c r="N366" s="3">
        <f t="shared" si="73"/>
        <v>0</v>
      </c>
      <c r="O366" s="3">
        <f t="shared" si="73"/>
        <v>0</v>
      </c>
      <c r="P366" s="3">
        <f t="shared" si="73"/>
        <v>0</v>
      </c>
      <c r="Q366" s="3">
        <f t="shared" si="73"/>
        <v>0</v>
      </c>
      <c r="R366" s="3">
        <v>0</v>
      </c>
      <c r="S366" s="3">
        <v>0</v>
      </c>
    </row>
    <row r="367" spans="1:19" ht="19.5" customHeight="1">
      <c r="A367" s="1" t="s">
        <v>556</v>
      </c>
      <c r="B367" s="13" t="s">
        <v>63</v>
      </c>
      <c r="C367" s="10">
        <v>2018</v>
      </c>
      <c r="D367" s="2">
        <f>SUM(E367,G367,I367,K367,M367,O367,P367,Q367,R367,S367)</f>
        <v>1388620</v>
      </c>
      <c r="E367" s="3">
        <v>0</v>
      </c>
      <c r="F367" s="4">
        <v>0</v>
      </c>
      <c r="G367" s="3">
        <v>0</v>
      </c>
      <c r="H367" s="3">
        <v>442.8</v>
      </c>
      <c r="I367" s="3">
        <v>1388620</v>
      </c>
      <c r="J367" s="3">
        <f t="shared" si="73"/>
        <v>0</v>
      </c>
      <c r="K367" s="3">
        <f t="shared" si="73"/>
        <v>0</v>
      </c>
      <c r="L367" s="3">
        <f t="shared" si="73"/>
        <v>0</v>
      </c>
      <c r="M367" s="3">
        <f t="shared" si="73"/>
        <v>0</v>
      </c>
      <c r="N367" s="3">
        <f t="shared" si="73"/>
        <v>0</v>
      </c>
      <c r="O367" s="3">
        <f t="shared" si="73"/>
        <v>0</v>
      </c>
      <c r="P367" s="3">
        <f t="shared" si="73"/>
        <v>0</v>
      </c>
      <c r="Q367" s="3">
        <f t="shared" si="73"/>
        <v>0</v>
      </c>
      <c r="R367" s="3">
        <v>0</v>
      </c>
      <c r="S367" s="3">
        <v>0</v>
      </c>
    </row>
    <row r="368" spans="1:19" ht="39.75" customHeight="1">
      <c r="A368" s="51" t="s">
        <v>436</v>
      </c>
      <c r="B368" s="54"/>
      <c r="C368" s="15"/>
      <c r="D368" s="8">
        <f>E368+G368+I368+K368+M368+O368+P368+Q368+R368+S368</f>
        <v>1355200</v>
      </c>
      <c r="E368" s="8">
        <f>SUM(E369)</f>
        <v>0</v>
      </c>
      <c r="F368" s="38">
        <f aca="true" t="shared" si="74" ref="F368:S368">SUM(F369)</f>
        <v>0</v>
      </c>
      <c r="G368" s="8">
        <f t="shared" si="74"/>
        <v>0</v>
      </c>
      <c r="H368" s="8">
        <f t="shared" si="74"/>
        <v>820</v>
      </c>
      <c r="I368" s="8">
        <f t="shared" si="74"/>
        <v>1355200</v>
      </c>
      <c r="J368" s="8">
        <f t="shared" si="74"/>
        <v>0</v>
      </c>
      <c r="K368" s="8">
        <f t="shared" si="74"/>
        <v>0</v>
      </c>
      <c r="L368" s="8">
        <f t="shared" si="74"/>
        <v>0</v>
      </c>
      <c r="M368" s="8">
        <f t="shared" si="74"/>
        <v>0</v>
      </c>
      <c r="N368" s="8">
        <f t="shared" si="74"/>
        <v>0</v>
      </c>
      <c r="O368" s="8">
        <f t="shared" si="74"/>
        <v>0</v>
      </c>
      <c r="P368" s="8">
        <f t="shared" si="74"/>
        <v>0</v>
      </c>
      <c r="Q368" s="8">
        <f t="shared" si="74"/>
        <v>0</v>
      </c>
      <c r="R368" s="8">
        <f t="shared" si="74"/>
        <v>0</v>
      </c>
      <c r="S368" s="8">
        <f t="shared" si="74"/>
        <v>0</v>
      </c>
    </row>
    <row r="369" spans="1:19" ht="19.5" customHeight="1">
      <c r="A369" s="10" t="s">
        <v>557</v>
      </c>
      <c r="B369" s="16" t="s">
        <v>64</v>
      </c>
      <c r="C369" s="10">
        <v>2018</v>
      </c>
      <c r="D369" s="2">
        <f>SUM(E369,G369,I369,K369,M369,O369,P369,Q369,R369,S369)</f>
        <v>1355200</v>
      </c>
      <c r="E369" s="3">
        <v>0</v>
      </c>
      <c r="F369" s="4">
        <v>0</v>
      </c>
      <c r="G369" s="3">
        <v>0</v>
      </c>
      <c r="H369" s="9">
        <v>820</v>
      </c>
      <c r="I369" s="9">
        <v>1355200</v>
      </c>
      <c r="J369" s="3">
        <f aca="true" t="shared" si="75" ref="J369:Q369">SUM(J370)</f>
        <v>0</v>
      </c>
      <c r="K369" s="3">
        <f t="shared" si="75"/>
        <v>0</v>
      </c>
      <c r="L369" s="3">
        <f t="shared" si="75"/>
        <v>0</v>
      </c>
      <c r="M369" s="3">
        <f t="shared" si="75"/>
        <v>0</v>
      </c>
      <c r="N369" s="3">
        <f t="shared" si="75"/>
        <v>0</v>
      </c>
      <c r="O369" s="3">
        <f t="shared" si="75"/>
        <v>0</v>
      </c>
      <c r="P369" s="3">
        <f t="shared" si="75"/>
        <v>0</v>
      </c>
      <c r="Q369" s="3">
        <f t="shared" si="75"/>
        <v>0</v>
      </c>
      <c r="R369" s="3">
        <v>0</v>
      </c>
      <c r="S369" s="3">
        <v>0</v>
      </c>
    </row>
    <row r="370" spans="1:19" ht="39.75" customHeight="1">
      <c r="A370" s="51" t="s">
        <v>437</v>
      </c>
      <c r="B370" s="54"/>
      <c r="C370" s="34"/>
      <c r="D370" s="8">
        <f>E370+G370+I370+K370+M370+O370+P370+Q370+R370+S370</f>
        <v>5840336</v>
      </c>
      <c r="E370" s="8">
        <f>SUM(E371:E375)</f>
        <v>0</v>
      </c>
      <c r="F370" s="38">
        <f aca="true" t="shared" si="76" ref="F370:S370">SUM(F371:F375)</f>
        <v>0</v>
      </c>
      <c r="G370" s="8">
        <f t="shared" si="76"/>
        <v>0</v>
      </c>
      <c r="H370" s="8">
        <f t="shared" si="76"/>
        <v>3214.5</v>
      </c>
      <c r="I370" s="8">
        <f t="shared" si="76"/>
        <v>5040336</v>
      </c>
      <c r="J370" s="8">
        <f t="shared" si="76"/>
        <v>0</v>
      </c>
      <c r="K370" s="8">
        <f t="shared" si="76"/>
        <v>0</v>
      </c>
      <c r="L370" s="8">
        <f t="shared" si="76"/>
        <v>0</v>
      </c>
      <c r="M370" s="8">
        <f t="shared" si="76"/>
        <v>0</v>
      </c>
      <c r="N370" s="8">
        <f t="shared" si="76"/>
        <v>0</v>
      </c>
      <c r="O370" s="8">
        <f t="shared" si="76"/>
        <v>0</v>
      </c>
      <c r="P370" s="8">
        <f t="shared" si="76"/>
        <v>0</v>
      </c>
      <c r="Q370" s="8">
        <f t="shared" si="76"/>
        <v>0</v>
      </c>
      <c r="R370" s="8">
        <f t="shared" si="76"/>
        <v>700000</v>
      </c>
      <c r="S370" s="8">
        <f t="shared" si="76"/>
        <v>100000</v>
      </c>
    </row>
    <row r="371" spans="1:19" ht="19.5" customHeight="1">
      <c r="A371" s="1" t="s">
        <v>558</v>
      </c>
      <c r="B371" s="16" t="s">
        <v>65</v>
      </c>
      <c r="C371" s="10">
        <v>2018</v>
      </c>
      <c r="D371" s="2">
        <f>SUM(E371,G371,I371,K371,M371,O371,P371,Q371,R371,S371)</f>
        <v>1223040</v>
      </c>
      <c r="E371" s="3">
        <v>0</v>
      </c>
      <c r="F371" s="4">
        <v>0</v>
      </c>
      <c r="G371" s="3">
        <v>0</v>
      </c>
      <c r="H371" s="9">
        <v>780</v>
      </c>
      <c r="I371" s="9">
        <v>1223040</v>
      </c>
      <c r="J371" s="3">
        <f aca="true" t="shared" si="77" ref="J371:Q374">SUM(J372)</f>
        <v>0</v>
      </c>
      <c r="K371" s="3">
        <f t="shared" si="77"/>
        <v>0</v>
      </c>
      <c r="L371" s="3">
        <f t="shared" si="77"/>
        <v>0</v>
      </c>
      <c r="M371" s="3">
        <f t="shared" si="77"/>
        <v>0</v>
      </c>
      <c r="N371" s="3">
        <f t="shared" si="77"/>
        <v>0</v>
      </c>
      <c r="O371" s="3">
        <f t="shared" si="77"/>
        <v>0</v>
      </c>
      <c r="P371" s="3">
        <f t="shared" si="77"/>
        <v>0</v>
      </c>
      <c r="Q371" s="3">
        <f t="shared" si="77"/>
        <v>0</v>
      </c>
      <c r="R371" s="3">
        <v>0</v>
      </c>
      <c r="S371" s="3">
        <v>0</v>
      </c>
    </row>
    <row r="372" spans="1:19" ht="19.5" customHeight="1">
      <c r="A372" s="1" t="s">
        <v>559</v>
      </c>
      <c r="B372" s="16" t="s">
        <v>66</v>
      </c>
      <c r="C372" s="10">
        <v>2018</v>
      </c>
      <c r="D372" s="2">
        <f>SUM(E372,G372,I372,K372,M372,O372,P372,Q372,R372,S372)</f>
        <v>1625238.4</v>
      </c>
      <c r="E372" s="3">
        <v>0</v>
      </c>
      <c r="F372" s="4">
        <v>0</v>
      </c>
      <c r="G372" s="3">
        <v>0</v>
      </c>
      <c r="H372" s="9">
        <v>526.3</v>
      </c>
      <c r="I372" s="9">
        <v>825238.4</v>
      </c>
      <c r="J372" s="3">
        <f t="shared" si="77"/>
        <v>0</v>
      </c>
      <c r="K372" s="3">
        <f t="shared" si="77"/>
        <v>0</v>
      </c>
      <c r="L372" s="3">
        <f t="shared" si="77"/>
        <v>0</v>
      </c>
      <c r="M372" s="3">
        <f t="shared" si="77"/>
        <v>0</v>
      </c>
      <c r="N372" s="3">
        <f t="shared" si="77"/>
        <v>0</v>
      </c>
      <c r="O372" s="3">
        <f t="shared" si="77"/>
        <v>0</v>
      </c>
      <c r="P372" s="3">
        <f t="shared" si="77"/>
        <v>0</v>
      </c>
      <c r="Q372" s="3">
        <f t="shared" si="77"/>
        <v>0</v>
      </c>
      <c r="R372" s="3">
        <v>700000</v>
      </c>
      <c r="S372" s="3">
        <v>100000</v>
      </c>
    </row>
    <row r="373" spans="1:19" ht="19.5" customHeight="1">
      <c r="A373" s="1" t="s">
        <v>560</v>
      </c>
      <c r="B373" s="16" t="s">
        <v>67</v>
      </c>
      <c r="C373" s="10">
        <v>2018</v>
      </c>
      <c r="D373" s="2">
        <f>SUM(E373,G373,I373,K373,M373,O373,P373,Q373,R373,S373)</f>
        <v>858323.2</v>
      </c>
      <c r="E373" s="3">
        <v>0</v>
      </c>
      <c r="F373" s="4">
        <v>0</v>
      </c>
      <c r="G373" s="3">
        <v>0</v>
      </c>
      <c r="H373" s="9">
        <v>547.4</v>
      </c>
      <c r="I373" s="9">
        <v>858323.2</v>
      </c>
      <c r="J373" s="3">
        <f t="shared" si="77"/>
        <v>0</v>
      </c>
      <c r="K373" s="3">
        <f t="shared" si="77"/>
        <v>0</v>
      </c>
      <c r="L373" s="3">
        <f t="shared" si="77"/>
        <v>0</v>
      </c>
      <c r="M373" s="3">
        <f t="shared" si="77"/>
        <v>0</v>
      </c>
      <c r="N373" s="3">
        <f t="shared" si="77"/>
        <v>0</v>
      </c>
      <c r="O373" s="3">
        <f t="shared" si="77"/>
        <v>0</v>
      </c>
      <c r="P373" s="3">
        <f t="shared" si="77"/>
        <v>0</v>
      </c>
      <c r="Q373" s="3">
        <f t="shared" si="77"/>
        <v>0</v>
      </c>
      <c r="R373" s="3">
        <v>0</v>
      </c>
      <c r="S373" s="3">
        <f>SUM(S374)</f>
        <v>0</v>
      </c>
    </row>
    <row r="374" spans="1:19" ht="19.5" customHeight="1">
      <c r="A374" s="1" t="s">
        <v>561</v>
      </c>
      <c r="B374" s="16" t="s">
        <v>68</v>
      </c>
      <c r="C374" s="10">
        <v>2018</v>
      </c>
      <c r="D374" s="2">
        <f>SUM(E374,G374,I374,K374,M374,O374,P374,Q374,R374,S374)</f>
        <v>862400</v>
      </c>
      <c r="E374" s="3">
        <v>0</v>
      </c>
      <c r="F374" s="4">
        <v>0</v>
      </c>
      <c r="G374" s="3">
        <v>0</v>
      </c>
      <c r="H374" s="9">
        <v>550</v>
      </c>
      <c r="I374" s="9">
        <v>862400</v>
      </c>
      <c r="J374" s="3">
        <f t="shared" si="77"/>
        <v>0</v>
      </c>
      <c r="K374" s="3">
        <f t="shared" si="77"/>
        <v>0</v>
      </c>
      <c r="L374" s="3">
        <f t="shared" si="77"/>
        <v>0</v>
      </c>
      <c r="M374" s="3">
        <f t="shared" si="77"/>
        <v>0</v>
      </c>
      <c r="N374" s="3">
        <f t="shared" si="77"/>
        <v>0</v>
      </c>
      <c r="O374" s="3">
        <f t="shared" si="77"/>
        <v>0</v>
      </c>
      <c r="P374" s="3">
        <f t="shared" si="77"/>
        <v>0</v>
      </c>
      <c r="Q374" s="3">
        <f t="shared" si="77"/>
        <v>0</v>
      </c>
      <c r="R374" s="3">
        <v>0</v>
      </c>
      <c r="S374" s="3">
        <f>SUM(S375)</f>
        <v>0</v>
      </c>
    </row>
    <row r="375" spans="1:19" ht="19.5" customHeight="1">
      <c r="A375" s="1" t="s">
        <v>562</v>
      </c>
      <c r="B375" s="16" t="s">
        <v>69</v>
      </c>
      <c r="C375" s="10">
        <v>2018</v>
      </c>
      <c r="D375" s="2">
        <f>SUM(E375,G375,I375,K375,M375,O375,P375,Q375,R375,S375)</f>
        <v>1271334.4</v>
      </c>
      <c r="E375" s="3">
        <v>0</v>
      </c>
      <c r="F375" s="4">
        <v>0</v>
      </c>
      <c r="G375" s="3">
        <v>0</v>
      </c>
      <c r="H375" s="9">
        <v>810.8</v>
      </c>
      <c r="I375" s="9">
        <v>1271334.4</v>
      </c>
      <c r="J375" s="3">
        <f aca="true" t="shared" si="78" ref="J375:S375">SUM(J386)</f>
        <v>0</v>
      </c>
      <c r="K375" s="3">
        <f t="shared" si="78"/>
        <v>0</v>
      </c>
      <c r="L375" s="3">
        <f t="shared" si="78"/>
        <v>0</v>
      </c>
      <c r="M375" s="3">
        <f t="shared" si="78"/>
        <v>0</v>
      </c>
      <c r="N375" s="3">
        <f t="shared" si="78"/>
        <v>0</v>
      </c>
      <c r="O375" s="3">
        <f t="shared" si="78"/>
        <v>0</v>
      </c>
      <c r="P375" s="3">
        <f t="shared" si="78"/>
        <v>0</v>
      </c>
      <c r="Q375" s="3">
        <f t="shared" si="78"/>
        <v>0</v>
      </c>
      <c r="R375" s="3">
        <v>0</v>
      </c>
      <c r="S375" s="3">
        <f t="shared" si="78"/>
        <v>0</v>
      </c>
    </row>
    <row r="376" spans="1:19" ht="39.75" customHeight="1">
      <c r="A376" s="51" t="s">
        <v>406</v>
      </c>
      <c r="B376" s="51"/>
      <c r="C376" s="15"/>
      <c r="D376" s="8">
        <f>E376+G376+I376+K376+M376+O376+P376+Q376+R376+S376</f>
        <v>8230390</v>
      </c>
      <c r="E376" s="8">
        <f>SUM(E377:E379)</f>
        <v>0</v>
      </c>
      <c r="F376" s="38">
        <f aca="true" t="shared" si="79" ref="F376:S376">SUM(F377:F379)</f>
        <v>0</v>
      </c>
      <c r="G376" s="8">
        <f t="shared" si="79"/>
        <v>0</v>
      </c>
      <c r="H376" s="8">
        <f t="shared" si="79"/>
        <v>1231</v>
      </c>
      <c r="I376" s="8">
        <f t="shared" si="79"/>
        <v>5908800</v>
      </c>
      <c r="J376" s="8">
        <f t="shared" si="79"/>
        <v>640</v>
      </c>
      <c r="K376" s="8">
        <f t="shared" si="79"/>
        <v>768000</v>
      </c>
      <c r="L376" s="8">
        <f t="shared" si="79"/>
        <v>558</v>
      </c>
      <c r="M376" s="8">
        <f t="shared" si="79"/>
        <v>1453590</v>
      </c>
      <c r="N376" s="8">
        <f t="shared" si="79"/>
        <v>0</v>
      </c>
      <c r="O376" s="8">
        <f t="shared" si="79"/>
        <v>0</v>
      </c>
      <c r="P376" s="8">
        <f t="shared" si="79"/>
        <v>0</v>
      </c>
      <c r="Q376" s="8">
        <f t="shared" si="79"/>
        <v>0</v>
      </c>
      <c r="R376" s="8">
        <f t="shared" si="79"/>
        <v>0</v>
      </c>
      <c r="S376" s="8">
        <f t="shared" si="79"/>
        <v>100000</v>
      </c>
    </row>
    <row r="377" spans="1:19" ht="19.5" customHeight="1">
      <c r="A377" s="1" t="s">
        <v>563</v>
      </c>
      <c r="B377" s="16" t="s">
        <v>1221</v>
      </c>
      <c r="C377" s="10">
        <v>2017</v>
      </c>
      <c r="D377" s="2">
        <f>SUM(E377,G377,I377,K377,M377,O377,P377,Q377,R377,S377)</f>
        <v>3940800</v>
      </c>
      <c r="E377" s="3">
        <v>0</v>
      </c>
      <c r="F377" s="4">
        <v>0</v>
      </c>
      <c r="G377" s="3">
        <v>0</v>
      </c>
      <c r="H377" s="9">
        <v>821</v>
      </c>
      <c r="I377" s="9">
        <v>3940800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3">
        <v>0</v>
      </c>
      <c r="P377" s="3">
        <v>0</v>
      </c>
      <c r="Q377" s="3">
        <v>0</v>
      </c>
      <c r="R377" s="3">
        <v>0</v>
      </c>
      <c r="S377" s="3">
        <v>0</v>
      </c>
    </row>
    <row r="378" spans="1:19" ht="19.5" customHeight="1">
      <c r="A378" s="10" t="s">
        <v>564</v>
      </c>
      <c r="B378" s="16" t="s">
        <v>1220</v>
      </c>
      <c r="C378" s="10">
        <v>2017</v>
      </c>
      <c r="D378" s="2">
        <f>SUM(E378,G378,I378,K378,M378,O378,P378,Q378,R378,S378)</f>
        <v>868000</v>
      </c>
      <c r="E378" s="3">
        <v>0</v>
      </c>
      <c r="F378" s="4">
        <v>0</v>
      </c>
      <c r="G378" s="3">
        <v>0</v>
      </c>
      <c r="H378" s="9">
        <v>0</v>
      </c>
      <c r="I378" s="9">
        <v>0</v>
      </c>
      <c r="J378" s="3">
        <v>640</v>
      </c>
      <c r="K378" s="3">
        <v>768000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0</v>
      </c>
      <c r="R378" s="3">
        <v>0</v>
      </c>
      <c r="S378" s="3">
        <v>100000</v>
      </c>
    </row>
    <row r="379" spans="1:19" ht="19.5" customHeight="1">
      <c r="A379" s="1" t="s">
        <v>565</v>
      </c>
      <c r="B379" s="50" t="s">
        <v>1276</v>
      </c>
      <c r="D379" s="2">
        <f>SUM(E379,G379,I379,K379,M379,O379,P379,Q379,R379,S379)</f>
        <v>3421590</v>
      </c>
      <c r="E379" s="3">
        <v>0</v>
      </c>
      <c r="F379" s="4">
        <v>0</v>
      </c>
      <c r="G379" s="3">
        <v>0</v>
      </c>
      <c r="H379" s="9">
        <v>410</v>
      </c>
      <c r="I379" s="9">
        <v>1968000</v>
      </c>
      <c r="J379" s="3">
        <v>0</v>
      </c>
      <c r="K379" s="3">
        <v>0</v>
      </c>
      <c r="L379" s="3">
        <v>558</v>
      </c>
      <c r="M379" s="3">
        <v>1453590</v>
      </c>
      <c r="N379" s="3">
        <v>0</v>
      </c>
      <c r="O379" s="3">
        <v>0</v>
      </c>
      <c r="P379" s="3">
        <v>0</v>
      </c>
      <c r="Q379" s="3">
        <v>0</v>
      </c>
      <c r="R379" s="3">
        <v>0</v>
      </c>
      <c r="S379" s="3">
        <v>0</v>
      </c>
    </row>
    <row r="380" spans="1:19" ht="39.75" customHeight="1">
      <c r="A380" s="51" t="s">
        <v>407</v>
      </c>
      <c r="B380" s="51"/>
      <c r="C380" s="15"/>
      <c r="D380" s="8">
        <f>E380+G380+I380+K380+M380+O380+P380+Q380+R380+S380</f>
        <v>3713696</v>
      </c>
      <c r="E380" s="8">
        <f>SUM(E381:E383)</f>
        <v>0</v>
      </c>
      <c r="F380" s="38">
        <f aca="true" t="shared" si="80" ref="F380:S380">SUM(F381:F383)</f>
        <v>0</v>
      </c>
      <c r="G380" s="8">
        <f t="shared" si="80"/>
        <v>0</v>
      </c>
      <c r="H380" s="8">
        <f t="shared" si="80"/>
        <v>961</v>
      </c>
      <c r="I380" s="8">
        <f t="shared" si="80"/>
        <v>3013696</v>
      </c>
      <c r="J380" s="8">
        <f t="shared" si="80"/>
        <v>0</v>
      </c>
      <c r="K380" s="8">
        <f t="shared" si="80"/>
        <v>0</v>
      </c>
      <c r="L380" s="8">
        <f t="shared" si="80"/>
        <v>0</v>
      </c>
      <c r="M380" s="8">
        <f t="shared" si="80"/>
        <v>0</v>
      </c>
      <c r="N380" s="8">
        <f t="shared" si="80"/>
        <v>0</v>
      </c>
      <c r="O380" s="8">
        <f t="shared" si="80"/>
        <v>0</v>
      </c>
      <c r="P380" s="8">
        <f t="shared" si="80"/>
        <v>0</v>
      </c>
      <c r="Q380" s="8">
        <f t="shared" si="80"/>
        <v>0</v>
      </c>
      <c r="R380" s="8">
        <f t="shared" si="80"/>
        <v>700000</v>
      </c>
      <c r="S380" s="8">
        <f t="shared" si="80"/>
        <v>0</v>
      </c>
    </row>
    <row r="381" spans="1:19" ht="19.5" customHeight="1">
      <c r="A381" s="1" t="s">
        <v>566</v>
      </c>
      <c r="B381" s="16" t="s">
        <v>83</v>
      </c>
      <c r="C381" s="10">
        <v>2018</v>
      </c>
      <c r="D381" s="2">
        <f>SUM(E381,G381,I381,K381,M381,O381,P381,Q381,R381,S381)</f>
        <v>1506848</v>
      </c>
      <c r="E381" s="3">
        <v>0</v>
      </c>
      <c r="F381" s="4">
        <v>0</v>
      </c>
      <c r="G381" s="3">
        <v>0</v>
      </c>
      <c r="H381" s="9">
        <v>480.5</v>
      </c>
      <c r="I381" s="9">
        <v>1506848</v>
      </c>
      <c r="J381" s="3">
        <f aca="true" t="shared" si="81" ref="J381:S381">SUM(J382)</f>
        <v>0</v>
      </c>
      <c r="K381" s="3">
        <f t="shared" si="81"/>
        <v>0</v>
      </c>
      <c r="L381" s="3">
        <f t="shared" si="81"/>
        <v>0</v>
      </c>
      <c r="M381" s="3">
        <f t="shared" si="81"/>
        <v>0</v>
      </c>
      <c r="N381" s="3">
        <f t="shared" si="81"/>
        <v>0</v>
      </c>
      <c r="O381" s="3">
        <f t="shared" si="81"/>
        <v>0</v>
      </c>
      <c r="P381" s="3">
        <f t="shared" si="81"/>
        <v>0</v>
      </c>
      <c r="Q381" s="3">
        <f t="shared" si="81"/>
        <v>0</v>
      </c>
      <c r="R381" s="3">
        <f t="shared" si="81"/>
        <v>0</v>
      </c>
      <c r="S381" s="3">
        <f t="shared" si="81"/>
        <v>0</v>
      </c>
    </row>
    <row r="382" spans="1:19" ht="19.5" customHeight="1">
      <c r="A382" s="1" t="s">
        <v>567</v>
      </c>
      <c r="B382" s="16" t="s">
        <v>84</v>
      </c>
      <c r="C382" s="10">
        <v>2018</v>
      </c>
      <c r="D382" s="2">
        <f>SUM(E382,G382,I382,K382,M382,O382,P382,Q382,R382,S382)</f>
        <v>1506848</v>
      </c>
      <c r="E382" s="3">
        <v>0</v>
      </c>
      <c r="F382" s="4">
        <v>0</v>
      </c>
      <c r="G382" s="3">
        <v>0</v>
      </c>
      <c r="H382" s="9">
        <v>480.5</v>
      </c>
      <c r="I382" s="9">
        <v>1506848</v>
      </c>
      <c r="J382" s="3">
        <f aca="true" t="shared" si="82" ref="J382:S382">SUM(J384)</f>
        <v>0</v>
      </c>
      <c r="K382" s="3">
        <f t="shared" si="82"/>
        <v>0</v>
      </c>
      <c r="L382" s="3">
        <f t="shared" si="82"/>
        <v>0</v>
      </c>
      <c r="M382" s="3">
        <f t="shared" si="82"/>
        <v>0</v>
      </c>
      <c r="N382" s="3">
        <f t="shared" si="82"/>
        <v>0</v>
      </c>
      <c r="O382" s="3">
        <f t="shared" si="82"/>
        <v>0</v>
      </c>
      <c r="P382" s="3">
        <f t="shared" si="82"/>
        <v>0</v>
      </c>
      <c r="Q382" s="3">
        <f t="shared" si="82"/>
        <v>0</v>
      </c>
      <c r="R382" s="3">
        <f t="shared" si="82"/>
        <v>0</v>
      </c>
      <c r="S382" s="3">
        <f t="shared" si="82"/>
        <v>0</v>
      </c>
    </row>
    <row r="383" spans="1:19" ht="19.5" customHeight="1">
      <c r="A383" s="1" t="s">
        <v>568</v>
      </c>
      <c r="B383" s="16" t="s">
        <v>729</v>
      </c>
      <c r="C383" s="10">
        <v>2017</v>
      </c>
      <c r="D383" s="2">
        <f>SUM(E383,G383,I383,K383,M383,O383,P383,Q383,R383,S383)</f>
        <v>700000</v>
      </c>
      <c r="E383" s="3">
        <v>0</v>
      </c>
      <c r="F383" s="4">
        <v>0</v>
      </c>
      <c r="G383" s="3">
        <v>0</v>
      </c>
      <c r="H383" s="9">
        <v>0</v>
      </c>
      <c r="I383" s="9">
        <v>0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3">
        <v>0</v>
      </c>
      <c r="P383" s="3">
        <v>0</v>
      </c>
      <c r="Q383" s="3">
        <v>0</v>
      </c>
      <c r="R383" s="3">
        <v>700000</v>
      </c>
      <c r="S383" s="3">
        <v>0</v>
      </c>
    </row>
    <row r="384" spans="1:19" ht="39.75" customHeight="1">
      <c r="A384" s="51" t="s">
        <v>439</v>
      </c>
      <c r="B384" s="51"/>
      <c r="C384" s="15"/>
      <c r="D384" s="8">
        <f>E384+G384+I384+K384+M384+O384+P384+Q384+R384+S384</f>
        <v>1097600</v>
      </c>
      <c r="E384" s="8">
        <f>SUM(E385)</f>
        <v>0</v>
      </c>
      <c r="F384" s="38">
        <f aca="true" t="shared" si="83" ref="F384:S384">SUM(F385)</f>
        <v>0</v>
      </c>
      <c r="G384" s="8">
        <f t="shared" si="83"/>
        <v>0</v>
      </c>
      <c r="H384" s="8">
        <f t="shared" si="83"/>
        <v>350</v>
      </c>
      <c r="I384" s="8">
        <f t="shared" si="83"/>
        <v>1097600</v>
      </c>
      <c r="J384" s="8">
        <f t="shared" si="83"/>
        <v>0</v>
      </c>
      <c r="K384" s="8">
        <f t="shared" si="83"/>
        <v>0</v>
      </c>
      <c r="L384" s="8">
        <f t="shared" si="83"/>
        <v>0</v>
      </c>
      <c r="M384" s="8">
        <f t="shared" si="83"/>
        <v>0</v>
      </c>
      <c r="N384" s="8">
        <f t="shared" si="83"/>
        <v>0</v>
      </c>
      <c r="O384" s="8">
        <f t="shared" si="83"/>
        <v>0</v>
      </c>
      <c r="P384" s="8">
        <f t="shared" si="83"/>
        <v>0</v>
      </c>
      <c r="Q384" s="8">
        <f t="shared" si="83"/>
        <v>0</v>
      </c>
      <c r="R384" s="8">
        <f t="shared" si="83"/>
        <v>0</v>
      </c>
      <c r="S384" s="8">
        <f t="shared" si="83"/>
        <v>0</v>
      </c>
    </row>
    <row r="385" spans="1:19" ht="19.5" customHeight="1">
      <c r="A385" s="1" t="s">
        <v>569</v>
      </c>
      <c r="B385" s="16" t="s">
        <v>86</v>
      </c>
      <c r="C385" s="10">
        <v>2018</v>
      </c>
      <c r="D385" s="2">
        <f>SUM(E385,G385,I385,K385,M385,O385,P385,Q385,R385,S385)</f>
        <v>1097600</v>
      </c>
      <c r="E385" s="3">
        <v>0</v>
      </c>
      <c r="F385" s="4">
        <v>0</v>
      </c>
      <c r="G385" s="3">
        <v>0</v>
      </c>
      <c r="H385" s="3">
        <v>350</v>
      </c>
      <c r="I385" s="3">
        <v>1097600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0</v>
      </c>
      <c r="R385" s="3">
        <v>0</v>
      </c>
      <c r="S385" s="3">
        <v>0</v>
      </c>
    </row>
    <row r="386" spans="1:19" ht="39.75" customHeight="1">
      <c r="A386" s="51" t="s">
        <v>438</v>
      </c>
      <c r="B386" s="51"/>
      <c r="C386" s="15"/>
      <c r="D386" s="8">
        <f>E386+G386+I386+K386+M386+O386+P386+Q386+R386+S386</f>
        <v>1032560</v>
      </c>
      <c r="E386" s="8">
        <f>SUM(E387)</f>
        <v>0</v>
      </c>
      <c r="F386" s="38">
        <f aca="true" t="shared" si="84" ref="F386:S386">SUM(F387)</f>
        <v>0</v>
      </c>
      <c r="G386" s="8">
        <f t="shared" si="84"/>
        <v>0</v>
      </c>
      <c r="H386" s="8">
        <f t="shared" si="84"/>
        <v>360</v>
      </c>
      <c r="I386" s="8">
        <f t="shared" si="84"/>
        <v>1032560</v>
      </c>
      <c r="J386" s="8">
        <f t="shared" si="84"/>
        <v>0</v>
      </c>
      <c r="K386" s="8">
        <f t="shared" si="84"/>
        <v>0</v>
      </c>
      <c r="L386" s="8">
        <f t="shared" si="84"/>
        <v>0</v>
      </c>
      <c r="M386" s="8">
        <f t="shared" si="84"/>
        <v>0</v>
      </c>
      <c r="N386" s="8">
        <f t="shared" si="84"/>
        <v>0</v>
      </c>
      <c r="O386" s="8">
        <f t="shared" si="84"/>
        <v>0</v>
      </c>
      <c r="P386" s="8">
        <f t="shared" si="84"/>
        <v>0</v>
      </c>
      <c r="Q386" s="8">
        <f t="shared" si="84"/>
        <v>0</v>
      </c>
      <c r="R386" s="8">
        <f t="shared" si="84"/>
        <v>0</v>
      </c>
      <c r="S386" s="8">
        <f t="shared" si="84"/>
        <v>0</v>
      </c>
    </row>
    <row r="387" spans="1:19" ht="19.5" customHeight="1">
      <c r="A387" s="1" t="s">
        <v>570</v>
      </c>
      <c r="B387" s="16" t="s">
        <v>82</v>
      </c>
      <c r="C387" s="10">
        <v>2018</v>
      </c>
      <c r="D387" s="2">
        <f>SUM(E387,G387,I387,K387,M387,O387,P387,Q387,R387,S387)</f>
        <v>1032560</v>
      </c>
      <c r="E387" s="3">
        <v>0</v>
      </c>
      <c r="F387" s="4">
        <v>0</v>
      </c>
      <c r="G387" s="3">
        <v>0</v>
      </c>
      <c r="H387" s="9">
        <v>360</v>
      </c>
      <c r="I387" s="9">
        <v>1032560</v>
      </c>
      <c r="J387" s="3">
        <f aca="true" t="shared" si="85" ref="J387:S387">SUM(J380)</f>
        <v>0</v>
      </c>
      <c r="K387" s="3">
        <f t="shared" si="85"/>
        <v>0</v>
      </c>
      <c r="L387" s="3">
        <f t="shared" si="85"/>
        <v>0</v>
      </c>
      <c r="M387" s="3">
        <f t="shared" si="85"/>
        <v>0</v>
      </c>
      <c r="N387" s="3">
        <f t="shared" si="85"/>
        <v>0</v>
      </c>
      <c r="O387" s="3">
        <f t="shared" si="85"/>
        <v>0</v>
      </c>
      <c r="P387" s="3">
        <f t="shared" si="85"/>
        <v>0</v>
      </c>
      <c r="Q387" s="3">
        <f t="shared" si="85"/>
        <v>0</v>
      </c>
      <c r="R387" s="3">
        <v>0</v>
      </c>
      <c r="S387" s="3">
        <f t="shared" si="85"/>
        <v>0</v>
      </c>
    </row>
    <row r="388" spans="1:19" ht="19.5" customHeight="1">
      <c r="A388" s="51" t="s">
        <v>409</v>
      </c>
      <c r="B388" s="54"/>
      <c r="C388" s="15"/>
      <c r="D388" s="8">
        <f>E388+G388+I388+K388+M388+O388+P388+Q388+R388+S388</f>
        <v>328179846.05</v>
      </c>
      <c r="E388" s="8">
        <f>SUM(E389:E467)</f>
        <v>38938470.05</v>
      </c>
      <c r="F388" s="38">
        <f aca="true" t="shared" si="86" ref="F388:S388">SUM(F389:F467)</f>
        <v>0</v>
      </c>
      <c r="G388" s="8">
        <f t="shared" si="86"/>
        <v>0</v>
      </c>
      <c r="H388" s="8">
        <f t="shared" si="86"/>
        <v>44697.540000000015</v>
      </c>
      <c r="I388" s="8">
        <f t="shared" si="86"/>
        <v>140063701</v>
      </c>
      <c r="J388" s="8">
        <f t="shared" si="86"/>
        <v>110.2</v>
      </c>
      <c r="K388" s="8">
        <f t="shared" si="86"/>
        <v>132240</v>
      </c>
      <c r="L388" s="8">
        <f t="shared" si="86"/>
        <v>31577</v>
      </c>
      <c r="M388" s="8">
        <f t="shared" si="86"/>
        <v>78610335</v>
      </c>
      <c r="N388" s="8">
        <f t="shared" si="86"/>
        <v>59</v>
      </c>
      <c r="O388" s="8">
        <f t="shared" si="86"/>
        <v>123900</v>
      </c>
      <c r="P388" s="8">
        <f t="shared" si="86"/>
        <v>39211200</v>
      </c>
      <c r="Q388" s="8">
        <f t="shared" si="86"/>
        <v>0</v>
      </c>
      <c r="R388" s="8">
        <f t="shared" si="86"/>
        <v>20300000</v>
      </c>
      <c r="S388" s="8">
        <f t="shared" si="86"/>
        <v>10800000</v>
      </c>
    </row>
    <row r="389" spans="1:19" ht="19.5" customHeight="1">
      <c r="A389" s="1" t="s">
        <v>571</v>
      </c>
      <c r="B389" s="19" t="s">
        <v>779</v>
      </c>
      <c r="C389" s="1">
        <v>2018</v>
      </c>
      <c r="D389" s="2">
        <f aca="true" t="shared" si="87" ref="D389:D452">SUM(E389,G389,I389,K389,M389,O389,P389,Q389,R389,S389)</f>
        <v>3301337.4</v>
      </c>
      <c r="E389" s="3">
        <v>718877.4</v>
      </c>
      <c r="F389" s="4">
        <v>0</v>
      </c>
      <c r="G389" s="3">
        <v>0</v>
      </c>
      <c r="H389" s="3">
        <v>449.7</v>
      </c>
      <c r="I389" s="3">
        <v>2158560</v>
      </c>
      <c r="J389" s="3">
        <v>0</v>
      </c>
      <c r="K389" s="3">
        <v>0</v>
      </c>
      <c r="L389" s="3">
        <v>0</v>
      </c>
      <c r="M389" s="3">
        <v>0</v>
      </c>
      <c r="N389" s="3">
        <v>59</v>
      </c>
      <c r="O389" s="3">
        <v>123900</v>
      </c>
      <c r="P389" s="3">
        <v>0</v>
      </c>
      <c r="Q389" s="3">
        <v>0</v>
      </c>
      <c r="R389" s="3">
        <v>0</v>
      </c>
      <c r="S389" s="3">
        <v>300000</v>
      </c>
    </row>
    <row r="390" spans="1:19" ht="19.5" customHeight="1">
      <c r="A390" s="1" t="s">
        <v>572</v>
      </c>
      <c r="B390" s="19" t="s">
        <v>121</v>
      </c>
      <c r="C390" s="1">
        <v>2018</v>
      </c>
      <c r="D390" s="2">
        <f t="shared" si="87"/>
        <v>1242560</v>
      </c>
      <c r="E390" s="3">
        <v>0</v>
      </c>
      <c r="F390" s="4">
        <v>0</v>
      </c>
      <c r="G390" s="3">
        <v>0</v>
      </c>
      <c r="H390" s="3">
        <v>460</v>
      </c>
      <c r="I390" s="3">
        <v>1242560</v>
      </c>
      <c r="J390" s="3">
        <v>0</v>
      </c>
      <c r="K390" s="3">
        <v>0</v>
      </c>
      <c r="L390" s="3">
        <v>0</v>
      </c>
      <c r="M390" s="3">
        <v>0</v>
      </c>
      <c r="N390" s="3">
        <v>0</v>
      </c>
      <c r="O390" s="3">
        <v>0</v>
      </c>
      <c r="P390" s="3">
        <v>0</v>
      </c>
      <c r="Q390" s="3">
        <v>0</v>
      </c>
      <c r="R390" s="3">
        <v>0</v>
      </c>
      <c r="S390" s="3">
        <v>0</v>
      </c>
    </row>
    <row r="391" spans="1:19" ht="19.5" customHeight="1">
      <c r="A391" s="1" t="s">
        <v>573</v>
      </c>
      <c r="B391" s="19" t="s">
        <v>471</v>
      </c>
      <c r="C391" s="1">
        <v>2018</v>
      </c>
      <c r="D391" s="2">
        <f t="shared" si="87"/>
        <v>3100040</v>
      </c>
      <c r="E391" s="3">
        <v>0</v>
      </c>
      <c r="F391" s="4">
        <v>0</v>
      </c>
      <c r="G391" s="3">
        <v>0</v>
      </c>
      <c r="H391" s="3">
        <v>640</v>
      </c>
      <c r="I391" s="3">
        <v>1800040</v>
      </c>
      <c r="J391" s="3">
        <v>0</v>
      </c>
      <c r="K391" s="3">
        <v>0</v>
      </c>
      <c r="L391" s="3">
        <v>0</v>
      </c>
      <c r="M391" s="3">
        <v>0</v>
      </c>
      <c r="N391" s="3">
        <v>0</v>
      </c>
      <c r="O391" s="3">
        <v>0</v>
      </c>
      <c r="P391" s="3">
        <v>0</v>
      </c>
      <c r="Q391" s="3">
        <v>0</v>
      </c>
      <c r="R391" s="3">
        <v>700000</v>
      </c>
      <c r="S391" s="3">
        <v>600000</v>
      </c>
    </row>
    <row r="392" spans="1:19" ht="19.5" customHeight="1">
      <c r="A392" s="1" t="s">
        <v>574</v>
      </c>
      <c r="B392" s="19" t="s">
        <v>472</v>
      </c>
      <c r="C392" s="1">
        <v>2018</v>
      </c>
      <c r="D392" s="2">
        <f t="shared" si="87"/>
        <v>2928288</v>
      </c>
      <c r="E392" s="3">
        <v>0</v>
      </c>
      <c r="F392" s="4">
        <v>0</v>
      </c>
      <c r="G392" s="3">
        <v>0</v>
      </c>
      <c r="H392" s="3">
        <v>583</v>
      </c>
      <c r="I392" s="3">
        <v>1628288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 s="3">
        <v>0</v>
      </c>
      <c r="R392" s="3">
        <v>700000</v>
      </c>
      <c r="S392" s="3">
        <v>600000</v>
      </c>
    </row>
    <row r="393" spans="1:19" ht="19.5" customHeight="1">
      <c r="A393" s="1" t="s">
        <v>575</v>
      </c>
      <c r="B393" s="19" t="s">
        <v>473</v>
      </c>
      <c r="C393" s="1">
        <v>2018</v>
      </c>
      <c r="D393" s="2">
        <f t="shared" si="87"/>
        <v>2705632</v>
      </c>
      <c r="E393" s="3">
        <v>0</v>
      </c>
      <c r="F393" s="4">
        <v>0</v>
      </c>
      <c r="G393" s="3">
        <v>0</v>
      </c>
      <c r="H393" s="3">
        <v>512</v>
      </c>
      <c r="I393" s="3">
        <v>1405632</v>
      </c>
      <c r="J393" s="3">
        <v>0</v>
      </c>
      <c r="K393" s="3">
        <v>0</v>
      </c>
      <c r="L393" s="3">
        <v>0</v>
      </c>
      <c r="M393" s="3">
        <v>0</v>
      </c>
      <c r="N393" s="3">
        <v>0</v>
      </c>
      <c r="O393" s="3">
        <v>0</v>
      </c>
      <c r="P393" s="3">
        <v>0</v>
      </c>
      <c r="Q393" s="3">
        <v>0</v>
      </c>
      <c r="R393" s="3">
        <v>700000</v>
      </c>
      <c r="S393" s="3">
        <v>600000</v>
      </c>
    </row>
    <row r="394" spans="1:19" ht="19.5" customHeight="1">
      <c r="A394" s="10" t="s">
        <v>576</v>
      </c>
      <c r="B394" s="19" t="s">
        <v>122</v>
      </c>
      <c r="C394" s="1">
        <v>2018</v>
      </c>
      <c r="D394" s="2">
        <f t="shared" si="87"/>
        <v>1932128</v>
      </c>
      <c r="E394" s="3">
        <v>0</v>
      </c>
      <c r="F394" s="4">
        <v>0</v>
      </c>
      <c r="G394" s="3">
        <v>0</v>
      </c>
      <c r="H394" s="3">
        <v>648</v>
      </c>
      <c r="I394" s="3">
        <v>1932128</v>
      </c>
      <c r="J394" s="3">
        <v>0</v>
      </c>
      <c r="K394" s="3">
        <v>0</v>
      </c>
      <c r="L394" s="3">
        <v>0</v>
      </c>
      <c r="M394" s="3">
        <v>0</v>
      </c>
      <c r="N394" s="3">
        <v>0</v>
      </c>
      <c r="O394" s="3">
        <v>0</v>
      </c>
      <c r="P394" s="3">
        <v>0</v>
      </c>
      <c r="Q394" s="3">
        <v>0</v>
      </c>
      <c r="R394" s="3">
        <v>0</v>
      </c>
      <c r="S394" s="3">
        <v>0</v>
      </c>
    </row>
    <row r="395" spans="1:19" ht="19.5" customHeight="1">
      <c r="A395" s="1" t="s">
        <v>577</v>
      </c>
      <c r="B395" s="19" t="s">
        <v>123</v>
      </c>
      <c r="C395" s="1">
        <v>2018</v>
      </c>
      <c r="D395" s="2">
        <f t="shared" si="87"/>
        <v>1716096</v>
      </c>
      <c r="E395" s="3">
        <v>0</v>
      </c>
      <c r="F395" s="4">
        <v>0</v>
      </c>
      <c r="G395" s="3">
        <v>0</v>
      </c>
      <c r="H395" s="3">
        <v>611</v>
      </c>
      <c r="I395" s="3">
        <v>1716096</v>
      </c>
      <c r="J395" s="3">
        <v>0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3">
        <v>0</v>
      </c>
      <c r="Q395" s="3">
        <v>0</v>
      </c>
      <c r="R395" s="3">
        <v>0</v>
      </c>
      <c r="S395" s="3">
        <v>0</v>
      </c>
    </row>
    <row r="396" spans="1:19" ht="19.5" customHeight="1">
      <c r="A396" s="1" t="s">
        <v>578</v>
      </c>
      <c r="B396" s="19" t="s">
        <v>124</v>
      </c>
      <c r="C396" s="1">
        <v>2018</v>
      </c>
      <c r="D396" s="2">
        <f t="shared" si="87"/>
        <v>985584</v>
      </c>
      <c r="E396" s="3">
        <v>0</v>
      </c>
      <c r="F396" s="4">
        <v>0</v>
      </c>
      <c r="G396" s="3">
        <v>0</v>
      </c>
      <c r="H396" s="3">
        <v>394</v>
      </c>
      <c r="I396" s="3">
        <v>985584</v>
      </c>
      <c r="J396" s="3">
        <v>0</v>
      </c>
      <c r="K396" s="3">
        <v>0</v>
      </c>
      <c r="L396" s="3">
        <v>0</v>
      </c>
      <c r="M396" s="3">
        <v>0</v>
      </c>
      <c r="N396" s="3">
        <v>0</v>
      </c>
      <c r="O396" s="3">
        <v>0</v>
      </c>
      <c r="P396" s="3">
        <v>0</v>
      </c>
      <c r="Q396" s="3">
        <v>0</v>
      </c>
      <c r="R396" s="3">
        <v>0</v>
      </c>
      <c r="S396" s="3">
        <v>0</v>
      </c>
    </row>
    <row r="397" spans="1:19" ht="19.5" customHeight="1">
      <c r="A397" s="1" t="s">
        <v>579</v>
      </c>
      <c r="B397" s="19" t="s">
        <v>125</v>
      </c>
      <c r="C397" s="1">
        <v>2018</v>
      </c>
      <c r="D397" s="2">
        <f t="shared" si="87"/>
        <v>590032</v>
      </c>
      <c r="E397" s="3">
        <v>0</v>
      </c>
      <c r="F397" s="4">
        <v>0</v>
      </c>
      <c r="G397" s="3">
        <v>0</v>
      </c>
      <c r="H397" s="3">
        <v>287</v>
      </c>
      <c r="I397" s="3">
        <v>590032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3">
        <v>0</v>
      </c>
      <c r="P397" s="3">
        <v>0</v>
      </c>
      <c r="Q397" s="3">
        <v>0</v>
      </c>
      <c r="R397" s="3">
        <v>0</v>
      </c>
      <c r="S397" s="3">
        <v>0</v>
      </c>
    </row>
    <row r="398" spans="1:19" ht="19.5" customHeight="1">
      <c r="A398" s="1" t="s">
        <v>580</v>
      </c>
      <c r="B398" s="19" t="s">
        <v>126</v>
      </c>
      <c r="C398" s="1">
        <v>2018</v>
      </c>
      <c r="D398" s="2">
        <f t="shared" si="87"/>
        <v>1067648</v>
      </c>
      <c r="E398" s="3">
        <v>0</v>
      </c>
      <c r="F398" s="4">
        <v>0</v>
      </c>
      <c r="G398" s="3">
        <v>0</v>
      </c>
      <c r="H398" s="3">
        <v>468</v>
      </c>
      <c r="I398" s="3">
        <v>1067648</v>
      </c>
      <c r="J398" s="3">
        <v>0</v>
      </c>
      <c r="K398" s="3">
        <v>0</v>
      </c>
      <c r="L398" s="3">
        <v>0</v>
      </c>
      <c r="M398" s="3">
        <v>0</v>
      </c>
      <c r="N398" s="3">
        <v>0</v>
      </c>
      <c r="O398" s="3">
        <v>0</v>
      </c>
      <c r="P398" s="3">
        <v>0</v>
      </c>
      <c r="Q398" s="3">
        <v>0</v>
      </c>
      <c r="R398" s="3">
        <v>0</v>
      </c>
      <c r="S398" s="3">
        <v>0</v>
      </c>
    </row>
    <row r="399" spans="1:19" ht="19.5" customHeight="1">
      <c r="A399" s="1" t="s">
        <v>581</v>
      </c>
      <c r="B399" s="19" t="s">
        <v>127</v>
      </c>
      <c r="C399" s="1">
        <v>2018</v>
      </c>
      <c r="D399" s="2">
        <f t="shared" si="87"/>
        <v>1351968</v>
      </c>
      <c r="E399" s="3">
        <v>0</v>
      </c>
      <c r="F399" s="4">
        <v>0</v>
      </c>
      <c r="G399" s="3">
        <v>0</v>
      </c>
      <c r="H399" s="3">
        <v>463</v>
      </c>
      <c r="I399" s="3">
        <v>1351968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3">
        <v>0</v>
      </c>
      <c r="P399" s="3">
        <v>0</v>
      </c>
      <c r="Q399" s="3">
        <v>0</v>
      </c>
      <c r="R399" s="3">
        <v>0</v>
      </c>
      <c r="S399" s="3">
        <v>0</v>
      </c>
    </row>
    <row r="400" spans="1:19" ht="19.5" customHeight="1">
      <c r="A400" s="1" t="s">
        <v>582</v>
      </c>
      <c r="B400" s="19" t="s">
        <v>128</v>
      </c>
      <c r="C400" s="1">
        <v>2018</v>
      </c>
      <c r="D400" s="2">
        <f t="shared" si="87"/>
        <v>1348832</v>
      </c>
      <c r="E400" s="3">
        <v>0</v>
      </c>
      <c r="F400" s="4">
        <v>0</v>
      </c>
      <c r="G400" s="3">
        <v>0</v>
      </c>
      <c r="H400" s="3">
        <v>462</v>
      </c>
      <c r="I400" s="3">
        <v>1348832</v>
      </c>
      <c r="J400" s="3">
        <v>0</v>
      </c>
      <c r="K400" s="3">
        <v>0</v>
      </c>
      <c r="L400" s="3">
        <v>0</v>
      </c>
      <c r="M400" s="3">
        <v>0</v>
      </c>
      <c r="N400" s="3">
        <v>0</v>
      </c>
      <c r="O400" s="3">
        <v>0</v>
      </c>
      <c r="P400" s="3">
        <v>0</v>
      </c>
      <c r="Q400" s="3">
        <v>0</v>
      </c>
      <c r="R400" s="3">
        <v>0</v>
      </c>
      <c r="S400" s="3">
        <v>0</v>
      </c>
    </row>
    <row r="401" spans="1:19" ht="19.5" customHeight="1">
      <c r="A401" s="1" t="s">
        <v>583</v>
      </c>
      <c r="B401" s="19" t="s">
        <v>129</v>
      </c>
      <c r="C401" s="1">
        <v>2018</v>
      </c>
      <c r="D401" s="2">
        <f t="shared" si="87"/>
        <v>1242560</v>
      </c>
      <c r="E401" s="3">
        <v>0</v>
      </c>
      <c r="F401" s="4">
        <v>0</v>
      </c>
      <c r="G401" s="3">
        <v>0</v>
      </c>
      <c r="H401" s="3">
        <v>460</v>
      </c>
      <c r="I401" s="3">
        <v>1242560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3">
        <v>0</v>
      </c>
      <c r="P401" s="3">
        <v>0</v>
      </c>
      <c r="Q401" s="3">
        <v>0</v>
      </c>
      <c r="R401" s="3">
        <v>0</v>
      </c>
      <c r="S401" s="3">
        <v>0</v>
      </c>
    </row>
    <row r="402" spans="1:19" ht="19.5" customHeight="1">
      <c r="A402" s="1" t="s">
        <v>584</v>
      </c>
      <c r="B402" s="19" t="s">
        <v>137</v>
      </c>
      <c r="C402" s="1">
        <v>2018</v>
      </c>
      <c r="D402" s="2">
        <f t="shared" si="87"/>
        <v>2365040</v>
      </c>
      <c r="E402" s="3">
        <v>0</v>
      </c>
      <c r="F402" s="4">
        <v>0</v>
      </c>
      <c r="G402" s="3">
        <v>0</v>
      </c>
      <c r="H402" s="3">
        <v>200</v>
      </c>
      <c r="I402" s="3">
        <v>617200</v>
      </c>
      <c r="J402" s="3">
        <v>0</v>
      </c>
      <c r="K402" s="3">
        <v>0</v>
      </c>
      <c r="L402" s="3">
        <v>208</v>
      </c>
      <c r="M402" s="3">
        <v>531840</v>
      </c>
      <c r="N402" s="3">
        <v>0</v>
      </c>
      <c r="O402" s="3">
        <v>0</v>
      </c>
      <c r="P402" s="3">
        <v>416000</v>
      </c>
      <c r="Q402" s="3">
        <v>0</v>
      </c>
      <c r="R402" s="3">
        <v>700000</v>
      </c>
      <c r="S402" s="3">
        <v>100000</v>
      </c>
    </row>
    <row r="403" spans="1:19" ht="19.5" customHeight="1">
      <c r="A403" s="1" t="s">
        <v>585</v>
      </c>
      <c r="B403" s="19" t="s">
        <v>1215</v>
      </c>
      <c r="C403" s="1"/>
      <c r="D403" s="2">
        <f>SUM(E403,G403,I403,K403,M403,O403,P403,Q403,R403,S403)</f>
        <v>40829208.5</v>
      </c>
      <c r="E403" s="3">
        <v>0</v>
      </c>
      <c r="F403" s="4">
        <v>0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  <c r="L403" s="3">
        <v>8757.7</v>
      </c>
      <c r="M403" s="3">
        <v>22813808.5</v>
      </c>
      <c r="N403" s="3">
        <v>0</v>
      </c>
      <c r="O403" s="3">
        <v>0</v>
      </c>
      <c r="P403" s="3">
        <v>17515400</v>
      </c>
      <c r="Q403" s="3">
        <v>0</v>
      </c>
      <c r="R403" s="3">
        <v>0</v>
      </c>
      <c r="S403" s="3">
        <v>500000</v>
      </c>
    </row>
    <row r="404" spans="1:19" ht="19.5" customHeight="1">
      <c r="A404" s="1" t="s">
        <v>586</v>
      </c>
      <c r="B404" s="19" t="s">
        <v>143</v>
      </c>
      <c r="C404" s="1">
        <v>2018</v>
      </c>
      <c r="D404" s="2">
        <f t="shared" si="87"/>
        <v>556544</v>
      </c>
      <c r="E404" s="3">
        <v>0</v>
      </c>
      <c r="F404" s="4">
        <v>0</v>
      </c>
      <c r="G404" s="3">
        <v>0</v>
      </c>
      <c r="H404" s="3">
        <v>412</v>
      </c>
      <c r="I404" s="3">
        <v>556544</v>
      </c>
      <c r="J404" s="3">
        <v>0</v>
      </c>
      <c r="K404" s="3">
        <v>0</v>
      </c>
      <c r="L404" s="3">
        <v>0</v>
      </c>
      <c r="M404" s="3">
        <v>0</v>
      </c>
      <c r="N404" s="3">
        <v>0</v>
      </c>
      <c r="O404" s="3">
        <v>0</v>
      </c>
      <c r="P404" s="3">
        <v>0</v>
      </c>
      <c r="Q404" s="3">
        <v>0</v>
      </c>
      <c r="R404" s="3">
        <v>0</v>
      </c>
      <c r="S404" s="3">
        <v>0</v>
      </c>
    </row>
    <row r="405" spans="1:19" ht="19.5" customHeight="1">
      <c r="A405" s="1" t="s">
        <v>587</v>
      </c>
      <c r="B405" s="19" t="s">
        <v>140</v>
      </c>
      <c r="C405" s="1">
        <v>2019</v>
      </c>
      <c r="D405" s="2">
        <f t="shared" si="87"/>
        <v>1276450</v>
      </c>
      <c r="E405" s="3">
        <v>0</v>
      </c>
      <c r="F405" s="4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490</v>
      </c>
      <c r="M405" s="3">
        <v>1276450</v>
      </c>
      <c r="N405" s="3">
        <v>0</v>
      </c>
      <c r="O405" s="3">
        <v>0</v>
      </c>
      <c r="P405" s="3">
        <v>0</v>
      </c>
      <c r="Q405" s="3">
        <v>0</v>
      </c>
      <c r="R405" s="3">
        <v>0</v>
      </c>
      <c r="S405" s="3">
        <v>0</v>
      </c>
    </row>
    <row r="406" spans="1:19" ht="19.5" customHeight="1">
      <c r="A406" s="1" t="s">
        <v>588</v>
      </c>
      <c r="B406" s="19" t="s">
        <v>757</v>
      </c>
      <c r="C406" s="1"/>
      <c r="D406" s="2">
        <f t="shared" si="87"/>
        <v>7493695.7</v>
      </c>
      <c r="E406" s="3">
        <v>1648175.7</v>
      </c>
      <c r="F406" s="4">
        <v>0</v>
      </c>
      <c r="G406" s="3">
        <v>0</v>
      </c>
      <c r="H406" s="3">
        <v>390</v>
      </c>
      <c r="I406" s="3">
        <v>1872000</v>
      </c>
      <c r="J406" s="3">
        <v>0</v>
      </c>
      <c r="K406" s="3">
        <v>0</v>
      </c>
      <c r="L406" s="3">
        <v>624</v>
      </c>
      <c r="M406" s="3">
        <v>1625520</v>
      </c>
      <c r="N406" s="3">
        <v>0</v>
      </c>
      <c r="O406" s="3">
        <v>0</v>
      </c>
      <c r="P406" s="3">
        <v>1248000</v>
      </c>
      <c r="Q406" s="3">
        <v>0</v>
      </c>
      <c r="R406" s="3">
        <v>700000</v>
      </c>
      <c r="S406" s="3">
        <v>400000</v>
      </c>
    </row>
    <row r="407" spans="1:19" ht="19.5" customHeight="1">
      <c r="A407" s="1" t="s">
        <v>589</v>
      </c>
      <c r="B407" s="19" t="s">
        <v>1222</v>
      </c>
      <c r="D407" s="2">
        <f t="shared" si="87"/>
        <v>13362356.7</v>
      </c>
      <c r="E407" s="3">
        <v>13062356.7</v>
      </c>
      <c r="F407" s="4">
        <v>0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3">
        <v>0</v>
      </c>
      <c r="O407" s="3">
        <v>0</v>
      </c>
      <c r="P407" s="3">
        <v>0</v>
      </c>
      <c r="Q407" s="3">
        <v>0</v>
      </c>
      <c r="R407" s="3">
        <v>0</v>
      </c>
      <c r="S407" s="3">
        <v>300000</v>
      </c>
    </row>
    <row r="408" spans="1:19" ht="19.5" customHeight="1">
      <c r="A408" s="1" t="s">
        <v>590</v>
      </c>
      <c r="B408" s="19" t="s">
        <v>146</v>
      </c>
      <c r="C408" s="1">
        <v>2018</v>
      </c>
      <c r="D408" s="2">
        <f t="shared" si="87"/>
        <v>3960966</v>
      </c>
      <c r="E408" s="3">
        <v>0</v>
      </c>
      <c r="F408" s="4">
        <v>0</v>
      </c>
      <c r="G408" s="3">
        <v>0</v>
      </c>
      <c r="H408" s="3">
        <v>1167.4</v>
      </c>
      <c r="I408" s="3">
        <v>3160966</v>
      </c>
      <c r="J408" s="3">
        <v>0</v>
      </c>
      <c r="K408" s="3">
        <v>0</v>
      </c>
      <c r="L408" s="3">
        <v>0</v>
      </c>
      <c r="M408" s="3">
        <v>0</v>
      </c>
      <c r="N408" s="3">
        <v>0</v>
      </c>
      <c r="O408" s="3">
        <v>0</v>
      </c>
      <c r="P408" s="3">
        <v>0</v>
      </c>
      <c r="Q408" s="3">
        <v>0</v>
      </c>
      <c r="R408" s="3">
        <v>700000</v>
      </c>
      <c r="S408" s="3">
        <v>100000</v>
      </c>
    </row>
    <row r="409" spans="1:19" ht="19.5" customHeight="1">
      <c r="A409" s="1" t="s">
        <v>591</v>
      </c>
      <c r="B409" s="19" t="s">
        <v>147</v>
      </c>
      <c r="C409" s="1">
        <v>2018</v>
      </c>
      <c r="D409" s="2">
        <f t="shared" si="87"/>
        <v>2487872</v>
      </c>
      <c r="E409" s="3">
        <v>0</v>
      </c>
      <c r="F409" s="4">
        <v>0</v>
      </c>
      <c r="G409" s="3">
        <v>0</v>
      </c>
      <c r="H409" s="3">
        <v>602</v>
      </c>
      <c r="I409" s="3">
        <v>1687872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3">
        <v>0</v>
      </c>
      <c r="P409" s="3">
        <v>0</v>
      </c>
      <c r="Q409" s="3">
        <v>0</v>
      </c>
      <c r="R409" s="3">
        <v>700000</v>
      </c>
      <c r="S409" s="3">
        <v>100000</v>
      </c>
    </row>
    <row r="410" spans="1:19" ht="19.5" customHeight="1">
      <c r="A410" s="1" t="s">
        <v>592</v>
      </c>
      <c r="B410" s="19" t="s">
        <v>148</v>
      </c>
      <c r="C410" s="1">
        <v>2018</v>
      </c>
      <c r="D410" s="2">
        <f t="shared" si="87"/>
        <v>1372293</v>
      </c>
      <c r="E410" s="3">
        <v>0</v>
      </c>
      <c r="F410" s="4">
        <v>0</v>
      </c>
      <c r="G410" s="3">
        <v>0</v>
      </c>
      <c r="H410" s="3">
        <v>628.92</v>
      </c>
      <c r="I410" s="3">
        <v>1372293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3">
        <v>0</v>
      </c>
      <c r="P410" s="3">
        <v>0</v>
      </c>
      <c r="Q410" s="3">
        <v>0</v>
      </c>
      <c r="R410" s="3">
        <v>0</v>
      </c>
      <c r="S410" s="3">
        <v>0</v>
      </c>
    </row>
    <row r="411" spans="1:19" ht="19.5" customHeight="1">
      <c r="A411" s="1" t="s">
        <v>593</v>
      </c>
      <c r="B411" s="19" t="s">
        <v>781</v>
      </c>
      <c r="C411" s="1">
        <v>2018</v>
      </c>
      <c r="D411" s="2">
        <f t="shared" si="87"/>
        <v>15278634.95</v>
      </c>
      <c r="E411" s="3">
        <v>7613134.95</v>
      </c>
      <c r="F411" s="4">
        <v>0</v>
      </c>
      <c r="G411" s="3">
        <v>0</v>
      </c>
      <c r="H411" s="3">
        <v>1080</v>
      </c>
      <c r="I411" s="3">
        <v>5184000</v>
      </c>
      <c r="J411" s="3">
        <v>0</v>
      </c>
      <c r="K411" s="3">
        <v>0</v>
      </c>
      <c r="L411" s="3">
        <v>300</v>
      </c>
      <c r="M411" s="3">
        <v>781500</v>
      </c>
      <c r="N411" s="3">
        <v>0</v>
      </c>
      <c r="O411" s="3">
        <v>0</v>
      </c>
      <c r="P411" s="3">
        <v>600000</v>
      </c>
      <c r="R411" s="3">
        <v>700000</v>
      </c>
      <c r="S411" s="3">
        <v>400000</v>
      </c>
    </row>
    <row r="412" spans="1:19" ht="19.5" customHeight="1">
      <c r="A412" s="1" t="s">
        <v>594</v>
      </c>
      <c r="B412" s="19" t="s">
        <v>149</v>
      </c>
      <c r="C412" s="1">
        <v>2018</v>
      </c>
      <c r="D412" s="2">
        <f t="shared" si="87"/>
        <v>5726000</v>
      </c>
      <c r="E412" s="3">
        <v>0</v>
      </c>
      <c r="F412" s="4">
        <v>0</v>
      </c>
      <c r="G412" s="3">
        <v>0</v>
      </c>
      <c r="H412" s="3">
        <v>1642</v>
      </c>
      <c r="I412" s="3">
        <v>4926000</v>
      </c>
      <c r="J412" s="3">
        <v>0</v>
      </c>
      <c r="K412" s="3">
        <v>0</v>
      </c>
      <c r="L412" s="3">
        <v>0</v>
      </c>
      <c r="M412" s="3">
        <v>0</v>
      </c>
      <c r="N412" s="3">
        <v>0</v>
      </c>
      <c r="O412" s="3">
        <v>0</v>
      </c>
      <c r="P412" s="3">
        <v>0</v>
      </c>
      <c r="Q412" s="3">
        <v>0</v>
      </c>
      <c r="R412" s="3">
        <v>700000</v>
      </c>
      <c r="S412" s="3">
        <v>100000</v>
      </c>
    </row>
    <row r="413" spans="1:19" ht="19.5" customHeight="1">
      <c r="A413" s="1" t="s">
        <v>595</v>
      </c>
      <c r="B413" s="19" t="s">
        <v>742</v>
      </c>
      <c r="C413" s="10">
        <v>2017</v>
      </c>
      <c r="D413" s="2">
        <f>SUM(E413,G413,I413,K413,M413,O413,P413,Q413,R413,S413)</f>
        <v>13591360</v>
      </c>
      <c r="E413" s="3">
        <v>3900000</v>
      </c>
      <c r="F413" s="4">
        <v>0</v>
      </c>
      <c r="G413" s="3">
        <v>0</v>
      </c>
      <c r="H413" s="3">
        <v>810.7</v>
      </c>
      <c r="I413" s="3">
        <v>3891360</v>
      </c>
      <c r="J413" s="3">
        <v>0</v>
      </c>
      <c r="K413" s="3">
        <v>0</v>
      </c>
      <c r="L413" s="3">
        <v>1700</v>
      </c>
      <c r="M413" s="3">
        <v>2400000</v>
      </c>
      <c r="N413" s="3">
        <v>0</v>
      </c>
      <c r="O413" s="3">
        <v>0</v>
      </c>
      <c r="P413" s="3">
        <v>2000000</v>
      </c>
      <c r="Q413" s="3">
        <v>0</v>
      </c>
      <c r="R413" s="3">
        <v>700000</v>
      </c>
      <c r="S413" s="3">
        <v>700000</v>
      </c>
    </row>
    <row r="414" spans="1:19" ht="19.5" customHeight="1">
      <c r="A414" s="1" t="s">
        <v>1304</v>
      </c>
      <c r="B414" s="19" t="s">
        <v>150</v>
      </c>
      <c r="C414" s="1">
        <v>2018</v>
      </c>
      <c r="D414" s="2">
        <f t="shared" si="87"/>
        <v>3576000</v>
      </c>
      <c r="E414" s="3">
        <v>0</v>
      </c>
      <c r="F414" s="4">
        <v>0</v>
      </c>
      <c r="G414" s="3">
        <v>0</v>
      </c>
      <c r="H414" s="3">
        <v>745</v>
      </c>
      <c r="I414" s="3">
        <v>3576000</v>
      </c>
      <c r="J414" s="3">
        <v>0</v>
      </c>
      <c r="K414" s="3">
        <v>0</v>
      </c>
      <c r="L414" s="3">
        <v>0</v>
      </c>
      <c r="M414" s="3">
        <v>0</v>
      </c>
      <c r="N414" s="3">
        <v>0</v>
      </c>
      <c r="O414" s="3">
        <v>0</v>
      </c>
      <c r="P414" s="3">
        <v>0</v>
      </c>
      <c r="Q414" s="3">
        <v>0</v>
      </c>
      <c r="R414" s="3">
        <v>0</v>
      </c>
      <c r="S414" s="3">
        <v>0</v>
      </c>
    </row>
    <row r="415" spans="1:19" ht="19.5" customHeight="1">
      <c r="A415" s="1" t="s">
        <v>596</v>
      </c>
      <c r="B415" s="19" t="s">
        <v>151</v>
      </c>
      <c r="C415" s="1">
        <v>2018</v>
      </c>
      <c r="D415" s="2">
        <f t="shared" si="87"/>
        <v>2724633</v>
      </c>
      <c r="E415" s="3">
        <v>0</v>
      </c>
      <c r="F415" s="4">
        <v>0</v>
      </c>
      <c r="G415" s="3">
        <v>0</v>
      </c>
      <c r="H415" s="3">
        <v>932.6</v>
      </c>
      <c r="I415" s="3">
        <v>2724633</v>
      </c>
      <c r="J415" s="3">
        <v>0</v>
      </c>
      <c r="K415" s="3">
        <v>0</v>
      </c>
      <c r="L415" s="3">
        <v>0</v>
      </c>
      <c r="M415" s="3">
        <v>0</v>
      </c>
      <c r="N415" s="3">
        <v>0</v>
      </c>
      <c r="O415" s="3">
        <v>0</v>
      </c>
      <c r="P415" s="3">
        <v>0</v>
      </c>
      <c r="Q415" s="3">
        <v>0</v>
      </c>
      <c r="R415" s="3">
        <v>0</v>
      </c>
      <c r="S415" s="3">
        <v>0</v>
      </c>
    </row>
    <row r="416" spans="1:19" ht="19.5" customHeight="1">
      <c r="A416" s="1" t="s">
        <v>597</v>
      </c>
      <c r="B416" s="19" t="s">
        <v>152</v>
      </c>
      <c r="C416" s="1">
        <v>2018</v>
      </c>
      <c r="D416" s="2">
        <f t="shared" si="87"/>
        <v>2224633</v>
      </c>
      <c r="E416" s="3">
        <v>0</v>
      </c>
      <c r="F416" s="4">
        <v>0</v>
      </c>
      <c r="G416" s="3">
        <v>0</v>
      </c>
      <c r="H416" s="3">
        <v>932.6</v>
      </c>
      <c r="I416" s="3">
        <v>2224633</v>
      </c>
      <c r="J416" s="3">
        <v>0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 s="3">
        <v>0</v>
      </c>
      <c r="R416" s="3">
        <v>0</v>
      </c>
      <c r="S416" s="3">
        <v>0</v>
      </c>
    </row>
    <row r="417" spans="1:19" ht="19.5" customHeight="1">
      <c r="A417" s="1" t="s">
        <v>598</v>
      </c>
      <c r="B417" s="16" t="s">
        <v>155</v>
      </c>
      <c r="C417" s="1">
        <v>2018</v>
      </c>
      <c r="D417" s="2">
        <f t="shared" si="87"/>
        <v>4643000</v>
      </c>
      <c r="E417" s="3">
        <v>0</v>
      </c>
      <c r="F417" s="4">
        <v>0</v>
      </c>
      <c r="G417" s="3">
        <v>0</v>
      </c>
      <c r="H417" s="3">
        <v>1281</v>
      </c>
      <c r="I417" s="3">
        <v>3843000</v>
      </c>
      <c r="J417" s="3">
        <v>0</v>
      </c>
      <c r="K417" s="3">
        <v>0</v>
      </c>
      <c r="L417" s="3">
        <v>0</v>
      </c>
      <c r="M417" s="3">
        <v>0</v>
      </c>
      <c r="N417" s="3">
        <v>0</v>
      </c>
      <c r="O417" s="3">
        <v>0</v>
      </c>
      <c r="P417" s="3">
        <v>0</v>
      </c>
      <c r="Q417" s="3">
        <v>0</v>
      </c>
      <c r="R417" s="3">
        <v>700000</v>
      </c>
      <c r="S417" s="3">
        <v>100000</v>
      </c>
    </row>
    <row r="418" spans="1:19" ht="19.5" customHeight="1">
      <c r="A418" s="1" t="s">
        <v>599</v>
      </c>
      <c r="B418" s="16" t="s">
        <v>157</v>
      </c>
      <c r="C418" s="1">
        <v>2018</v>
      </c>
      <c r="D418" s="2">
        <f t="shared" si="87"/>
        <v>958432</v>
      </c>
      <c r="E418" s="3">
        <v>0</v>
      </c>
      <c r="F418" s="4">
        <v>0</v>
      </c>
      <c r="G418" s="3">
        <v>0</v>
      </c>
      <c r="H418" s="3">
        <v>312</v>
      </c>
      <c r="I418" s="3">
        <v>958432</v>
      </c>
      <c r="J418" s="3">
        <v>0</v>
      </c>
      <c r="K418" s="3">
        <v>0</v>
      </c>
      <c r="L418" s="3">
        <v>0</v>
      </c>
      <c r="M418" s="3">
        <v>0</v>
      </c>
      <c r="N418" s="3">
        <v>0</v>
      </c>
      <c r="O418" s="3">
        <v>0</v>
      </c>
      <c r="P418" s="3">
        <v>0</v>
      </c>
      <c r="Q418" s="3">
        <v>0</v>
      </c>
      <c r="R418" s="3">
        <v>0</v>
      </c>
      <c r="S418" s="3">
        <v>0</v>
      </c>
    </row>
    <row r="419" spans="1:19" ht="19.5" customHeight="1">
      <c r="A419" s="1" t="s">
        <v>600</v>
      </c>
      <c r="B419" s="19" t="s">
        <v>170</v>
      </c>
      <c r="C419" s="1">
        <v>2018</v>
      </c>
      <c r="D419" s="2">
        <f t="shared" si="87"/>
        <v>10536665</v>
      </c>
      <c r="E419" s="3">
        <v>0</v>
      </c>
      <c r="F419" s="4">
        <v>0</v>
      </c>
      <c r="G419" s="3">
        <v>0</v>
      </c>
      <c r="H419" s="3">
        <v>2181.8</v>
      </c>
      <c r="I419" s="3">
        <v>6645400</v>
      </c>
      <c r="J419" s="3">
        <v>0</v>
      </c>
      <c r="K419" s="3">
        <v>0</v>
      </c>
      <c r="L419" s="3">
        <v>693</v>
      </c>
      <c r="M419" s="9">
        <v>1705265</v>
      </c>
      <c r="N419" s="3">
        <v>0</v>
      </c>
      <c r="O419" s="3">
        <v>0</v>
      </c>
      <c r="P419" s="3">
        <v>1386000</v>
      </c>
      <c r="Q419" s="3">
        <v>0</v>
      </c>
      <c r="R419" s="3">
        <v>700000</v>
      </c>
      <c r="S419" s="3">
        <v>100000</v>
      </c>
    </row>
    <row r="420" spans="1:19" ht="19.5" customHeight="1">
      <c r="A420" s="1" t="s">
        <v>601</v>
      </c>
      <c r="B420" s="19" t="s">
        <v>171</v>
      </c>
      <c r="C420" s="1">
        <v>2018</v>
      </c>
      <c r="D420" s="2">
        <f t="shared" si="87"/>
        <v>6982620</v>
      </c>
      <c r="E420" s="3">
        <v>0</v>
      </c>
      <c r="F420" s="4">
        <v>0</v>
      </c>
      <c r="G420" s="3">
        <v>0</v>
      </c>
      <c r="H420" s="3">
        <v>1022.5</v>
      </c>
      <c r="I420" s="3">
        <v>2106560</v>
      </c>
      <c r="J420" s="3">
        <v>0</v>
      </c>
      <c r="K420" s="3">
        <v>0</v>
      </c>
      <c r="L420" s="3">
        <v>972</v>
      </c>
      <c r="M420" s="9">
        <v>2132060</v>
      </c>
      <c r="N420" s="3">
        <v>0</v>
      </c>
      <c r="O420" s="3">
        <v>0</v>
      </c>
      <c r="P420" s="3">
        <v>1944000</v>
      </c>
      <c r="Q420" s="3">
        <v>0</v>
      </c>
      <c r="R420" s="3">
        <v>700000</v>
      </c>
      <c r="S420" s="3">
        <v>100000</v>
      </c>
    </row>
    <row r="421" spans="1:19" ht="19.5" customHeight="1">
      <c r="A421" s="1" t="s">
        <v>602</v>
      </c>
      <c r="B421" s="19" t="s">
        <v>185</v>
      </c>
      <c r="C421" s="1">
        <v>2019</v>
      </c>
      <c r="D421" s="2">
        <f>SUM(E421,G421,I421,K421,M421,O421,P421,Q421,R421,S421)</f>
        <v>2287190</v>
      </c>
      <c r="E421" s="3">
        <v>0</v>
      </c>
      <c r="F421" s="4">
        <v>0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  <c r="L421" s="3">
        <v>878</v>
      </c>
      <c r="M421" s="3">
        <v>2287190</v>
      </c>
      <c r="N421" s="3">
        <v>0</v>
      </c>
      <c r="O421" s="3">
        <v>0</v>
      </c>
      <c r="P421" s="3">
        <v>0</v>
      </c>
      <c r="Q421" s="3">
        <v>0</v>
      </c>
      <c r="R421" s="3">
        <v>0</v>
      </c>
      <c r="S421" s="3">
        <v>0</v>
      </c>
    </row>
    <row r="422" spans="1:19" ht="19.5" customHeight="1">
      <c r="A422" s="1" t="s">
        <v>603</v>
      </c>
      <c r="B422" s="19" t="s">
        <v>474</v>
      </c>
      <c r="C422" s="1">
        <v>2018</v>
      </c>
      <c r="D422" s="2">
        <f t="shared" si="87"/>
        <v>5273556</v>
      </c>
      <c r="E422" s="3">
        <v>0</v>
      </c>
      <c r="F422" s="4">
        <v>0</v>
      </c>
      <c r="G422" s="3">
        <v>0</v>
      </c>
      <c r="H422" s="3">
        <v>623.5</v>
      </c>
      <c r="I422" s="3">
        <v>1255296</v>
      </c>
      <c r="J422" s="3">
        <v>0</v>
      </c>
      <c r="K422" s="3">
        <v>0</v>
      </c>
      <c r="L422" s="3">
        <v>612</v>
      </c>
      <c r="M422" s="9">
        <v>1494260</v>
      </c>
      <c r="N422" s="3">
        <v>0</v>
      </c>
      <c r="O422" s="3">
        <v>0</v>
      </c>
      <c r="P422" s="3">
        <v>1224000</v>
      </c>
      <c r="Q422" s="3">
        <v>0</v>
      </c>
      <c r="R422" s="3">
        <v>700000</v>
      </c>
      <c r="S422" s="3">
        <v>600000</v>
      </c>
    </row>
    <row r="423" spans="1:19" ht="19.5" customHeight="1">
      <c r="A423" s="1" t="s">
        <v>604</v>
      </c>
      <c r="B423" s="19" t="s">
        <v>193</v>
      </c>
      <c r="C423" s="1">
        <v>2018</v>
      </c>
      <c r="D423" s="2">
        <f t="shared" si="87"/>
        <v>3745215</v>
      </c>
      <c r="E423" s="3">
        <v>0</v>
      </c>
      <c r="F423" s="4">
        <v>0</v>
      </c>
      <c r="G423" s="3">
        <v>0</v>
      </c>
      <c r="H423" s="3">
        <v>0</v>
      </c>
      <c r="I423" s="3">
        <v>0</v>
      </c>
      <c r="J423" s="3">
        <v>0</v>
      </c>
      <c r="K423" s="3">
        <v>0</v>
      </c>
      <c r="L423" s="3">
        <v>683</v>
      </c>
      <c r="M423" s="3">
        <v>1579215</v>
      </c>
      <c r="N423" s="3">
        <v>0</v>
      </c>
      <c r="O423" s="3">
        <v>0</v>
      </c>
      <c r="P423" s="3">
        <v>1366000</v>
      </c>
      <c r="Q423" s="3">
        <v>0</v>
      </c>
      <c r="R423" s="3">
        <v>700000</v>
      </c>
      <c r="S423" s="3">
        <v>100000</v>
      </c>
    </row>
    <row r="424" spans="1:19" ht="19.5" customHeight="1">
      <c r="A424" s="1" t="s">
        <v>605</v>
      </c>
      <c r="B424" s="19" t="s">
        <v>194</v>
      </c>
      <c r="C424" s="1">
        <v>2018</v>
      </c>
      <c r="D424" s="2">
        <f t="shared" si="87"/>
        <v>2512214</v>
      </c>
      <c r="E424" s="3">
        <v>0</v>
      </c>
      <c r="F424" s="4">
        <v>0</v>
      </c>
      <c r="G424" s="3">
        <v>0</v>
      </c>
      <c r="H424" s="3">
        <v>114</v>
      </c>
      <c r="I424" s="3">
        <v>207504</v>
      </c>
      <c r="J424" s="3">
        <v>0</v>
      </c>
      <c r="K424" s="3">
        <v>0</v>
      </c>
      <c r="L424" s="3">
        <v>502</v>
      </c>
      <c r="M424" s="9">
        <v>500710</v>
      </c>
      <c r="N424" s="3">
        <v>0</v>
      </c>
      <c r="O424" s="3">
        <v>0</v>
      </c>
      <c r="P424" s="3">
        <v>1004000</v>
      </c>
      <c r="Q424" s="3">
        <v>0</v>
      </c>
      <c r="R424" s="3">
        <v>700000</v>
      </c>
      <c r="S424" s="3">
        <v>100000</v>
      </c>
    </row>
    <row r="425" spans="1:19" ht="19.5" customHeight="1">
      <c r="A425" s="1" t="s">
        <v>606</v>
      </c>
      <c r="B425" s="19" t="s">
        <v>195</v>
      </c>
      <c r="C425" s="1">
        <v>2018</v>
      </c>
      <c r="D425" s="2">
        <f t="shared" si="87"/>
        <v>2900355</v>
      </c>
      <c r="E425" s="3">
        <v>0</v>
      </c>
      <c r="F425" s="4">
        <v>0</v>
      </c>
      <c r="G425" s="3">
        <v>0</v>
      </c>
      <c r="H425" s="3">
        <v>685.7</v>
      </c>
      <c r="I425" s="3">
        <v>2100355</v>
      </c>
      <c r="J425" s="3">
        <v>0</v>
      </c>
      <c r="K425" s="3">
        <v>0</v>
      </c>
      <c r="L425" s="3">
        <v>0</v>
      </c>
      <c r="M425" s="3">
        <v>0</v>
      </c>
      <c r="N425" s="3">
        <v>0</v>
      </c>
      <c r="O425" s="3">
        <v>0</v>
      </c>
      <c r="P425" s="3">
        <v>0</v>
      </c>
      <c r="Q425" s="3">
        <v>0</v>
      </c>
      <c r="R425" s="3">
        <v>700000</v>
      </c>
      <c r="S425" s="3">
        <v>100000</v>
      </c>
    </row>
    <row r="426" spans="1:19" ht="19.5" customHeight="1">
      <c r="A426" s="1" t="s">
        <v>607</v>
      </c>
      <c r="B426" s="19" t="s">
        <v>196</v>
      </c>
      <c r="C426" s="1">
        <v>2018</v>
      </c>
      <c r="D426" s="2">
        <f t="shared" si="87"/>
        <v>2203200</v>
      </c>
      <c r="E426" s="3">
        <v>0</v>
      </c>
      <c r="F426" s="4">
        <v>0</v>
      </c>
      <c r="G426" s="3">
        <v>0</v>
      </c>
      <c r="H426" s="3">
        <v>575</v>
      </c>
      <c r="I426" s="3">
        <v>1403200</v>
      </c>
      <c r="J426" s="3">
        <v>0</v>
      </c>
      <c r="K426" s="3">
        <v>0</v>
      </c>
      <c r="L426" s="3">
        <v>0</v>
      </c>
      <c r="M426" s="3">
        <v>0</v>
      </c>
      <c r="N426" s="3">
        <v>0</v>
      </c>
      <c r="O426" s="3">
        <v>0</v>
      </c>
      <c r="P426" s="3">
        <v>0</v>
      </c>
      <c r="Q426" s="3">
        <v>0</v>
      </c>
      <c r="R426" s="3">
        <v>700000</v>
      </c>
      <c r="S426" s="3">
        <v>100000</v>
      </c>
    </row>
    <row r="427" spans="1:19" ht="19.5" customHeight="1">
      <c r="A427" s="1" t="s">
        <v>608</v>
      </c>
      <c r="B427" s="19" t="s">
        <v>197</v>
      </c>
      <c r="C427" s="1">
        <v>2018</v>
      </c>
      <c r="D427" s="2">
        <f t="shared" si="87"/>
        <v>772200</v>
      </c>
      <c r="E427" s="3">
        <v>0</v>
      </c>
      <c r="F427" s="4">
        <v>0</v>
      </c>
      <c r="G427" s="3">
        <v>0</v>
      </c>
      <c r="H427" s="3">
        <v>257.4</v>
      </c>
      <c r="I427" s="3">
        <v>772200</v>
      </c>
      <c r="J427" s="3">
        <v>0</v>
      </c>
      <c r="K427" s="3">
        <v>0</v>
      </c>
      <c r="L427" s="3">
        <v>0</v>
      </c>
      <c r="M427" s="3">
        <v>0</v>
      </c>
      <c r="N427" s="3">
        <v>0</v>
      </c>
      <c r="O427" s="3">
        <v>0</v>
      </c>
      <c r="P427" s="3">
        <v>0</v>
      </c>
      <c r="Q427" s="3">
        <v>0</v>
      </c>
      <c r="R427" s="3">
        <v>0</v>
      </c>
      <c r="S427" s="3">
        <v>0</v>
      </c>
    </row>
    <row r="428" spans="1:19" ht="19.5" customHeight="1">
      <c r="A428" s="1" t="s">
        <v>609</v>
      </c>
      <c r="B428" s="19" t="s">
        <v>200</v>
      </c>
      <c r="C428" s="1">
        <v>2018</v>
      </c>
      <c r="D428" s="2">
        <f t="shared" si="87"/>
        <v>2349500</v>
      </c>
      <c r="E428" s="3">
        <v>0</v>
      </c>
      <c r="F428" s="4">
        <v>0</v>
      </c>
      <c r="G428" s="3">
        <v>0</v>
      </c>
      <c r="H428" s="3">
        <v>516.5</v>
      </c>
      <c r="I428" s="3">
        <v>1549500</v>
      </c>
      <c r="J428" s="3">
        <v>0</v>
      </c>
      <c r="K428" s="3">
        <v>0</v>
      </c>
      <c r="L428" s="3">
        <v>0</v>
      </c>
      <c r="M428" s="3">
        <v>0</v>
      </c>
      <c r="N428" s="3">
        <v>0</v>
      </c>
      <c r="O428" s="3">
        <v>0</v>
      </c>
      <c r="P428" s="3">
        <v>0</v>
      </c>
      <c r="Q428" s="3">
        <v>0</v>
      </c>
      <c r="R428" s="3">
        <v>700000</v>
      </c>
      <c r="S428" s="3">
        <v>100000</v>
      </c>
    </row>
    <row r="429" spans="1:19" ht="19.5" customHeight="1">
      <c r="A429" s="1" t="s">
        <v>610</v>
      </c>
      <c r="B429" s="19" t="s">
        <v>203</v>
      </c>
      <c r="C429" s="1">
        <v>2018</v>
      </c>
      <c r="D429" s="2">
        <f t="shared" si="87"/>
        <v>7400000</v>
      </c>
      <c r="E429" s="3">
        <v>0</v>
      </c>
      <c r="F429" s="4">
        <v>0</v>
      </c>
      <c r="G429" s="3">
        <v>0</v>
      </c>
      <c r="H429" s="3">
        <v>2200</v>
      </c>
      <c r="I429" s="3">
        <v>6600000</v>
      </c>
      <c r="J429" s="3">
        <v>0</v>
      </c>
      <c r="K429" s="3">
        <v>0</v>
      </c>
      <c r="L429" s="3">
        <v>0</v>
      </c>
      <c r="M429" s="3">
        <v>0</v>
      </c>
      <c r="N429" s="3">
        <v>0</v>
      </c>
      <c r="O429" s="3">
        <v>0</v>
      </c>
      <c r="P429" s="3">
        <v>0</v>
      </c>
      <c r="Q429" s="3">
        <v>0</v>
      </c>
      <c r="R429" s="3">
        <v>700000</v>
      </c>
      <c r="S429" s="3">
        <v>100000</v>
      </c>
    </row>
    <row r="430" spans="1:19" ht="19.5" customHeight="1">
      <c r="A430" s="1" t="s">
        <v>611</v>
      </c>
      <c r="B430" s="19" t="s">
        <v>202</v>
      </c>
      <c r="C430" s="10">
        <v>2017</v>
      </c>
      <c r="D430" s="2">
        <f t="shared" si="87"/>
        <v>11700000</v>
      </c>
      <c r="E430" s="3">
        <v>0</v>
      </c>
      <c r="F430" s="4">
        <v>0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4450</v>
      </c>
      <c r="M430" s="3">
        <v>11600000</v>
      </c>
      <c r="N430" s="3">
        <v>0</v>
      </c>
      <c r="O430" s="3">
        <v>0</v>
      </c>
      <c r="P430" s="3">
        <v>0</v>
      </c>
      <c r="Q430" s="3">
        <v>0</v>
      </c>
      <c r="R430" s="3">
        <v>0</v>
      </c>
      <c r="S430" s="3">
        <v>100000</v>
      </c>
    </row>
    <row r="431" spans="1:19" ht="19.5" customHeight="1">
      <c r="A431" s="10" t="s">
        <v>612</v>
      </c>
      <c r="B431" s="19" t="s">
        <v>1273</v>
      </c>
      <c r="D431" s="2">
        <f t="shared" si="87"/>
        <v>11014561.5</v>
      </c>
      <c r="E431" s="3">
        <v>0</v>
      </c>
      <c r="F431" s="4">
        <v>0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4036.3</v>
      </c>
      <c r="M431" s="3">
        <v>10514561.5</v>
      </c>
      <c r="N431" s="3">
        <v>0</v>
      </c>
      <c r="O431" s="3">
        <v>0</v>
      </c>
      <c r="P431" s="3">
        <v>0</v>
      </c>
      <c r="Q431" s="3">
        <v>0</v>
      </c>
      <c r="R431" s="3">
        <v>0</v>
      </c>
      <c r="S431" s="3">
        <v>500000</v>
      </c>
    </row>
    <row r="432" spans="1:19" ht="19.5" customHeight="1">
      <c r="A432" s="10" t="s">
        <v>613</v>
      </c>
      <c r="B432" s="19" t="s">
        <v>475</v>
      </c>
      <c r="C432" s="1">
        <v>2018</v>
      </c>
      <c r="D432" s="2">
        <f t="shared" si="87"/>
        <v>1680819</v>
      </c>
      <c r="E432" s="3">
        <v>0</v>
      </c>
      <c r="F432" s="4">
        <v>0</v>
      </c>
      <c r="G432" s="3">
        <v>0</v>
      </c>
      <c r="H432" s="3">
        <v>472.2</v>
      </c>
      <c r="I432" s="3">
        <v>1180819</v>
      </c>
      <c r="J432" s="3">
        <v>0</v>
      </c>
      <c r="K432" s="3">
        <v>0</v>
      </c>
      <c r="L432" s="3">
        <v>0</v>
      </c>
      <c r="M432" s="3">
        <v>0</v>
      </c>
      <c r="N432" s="3">
        <v>0</v>
      </c>
      <c r="O432" s="3">
        <v>0</v>
      </c>
      <c r="P432" s="3">
        <v>0</v>
      </c>
      <c r="Q432" s="3">
        <v>0</v>
      </c>
      <c r="R432" s="3">
        <v>0</v>
      </c>
      <c r="S432" s="3">
        <v>500000</v>
      </c>
    </row>
    <row r="433" spans="1:19" ht="19.5" customHeight="1">
      <c r="A433" s="10" t="s">
        <v>614</v>
      </c>
      <c r="B433" s="19" t="s">
        <v>204</v>
      </c>
      <c r="C433" s="1">
        <v>2018</v>
      </c>
      <c r="D433" s="2">
        <f t="shared" si="87"/>
        <v>4363552</v>
      </c>
      <c r="E433" s="3">
        <v>0</v>
      </c>
      <c r="F433" s="4">
        <v>0</v>
      </c>
      <c r="G433" s="3">
        <v>0</v>
      </c>
      <c r="H433" s="3">
        <v>1232</v>
      </c>
      <c r="I433" s="3">
        <v>3563552</v>
      </c>
      <c r="J433" s="3">
        <v>0</v>
      </c>
      <c r="K433" s="3">
        <v>0</v>
      </c>
      <c r="L433" s="3">
        <v>0</v>
      </c>
      <c r="M433" s="3">
        <v>0</v>
      </c>
      <c r="N433" s="3">
        <v>0</v>
      </c>
      <c r="O433" s="3">
        <v>0</v>
      </c>
      <c r="P433" s="3">
        <v>0</v>
      </c>
      <c r="Q433" s="3">
        <v>0</v>
      </c>
      <c r="R433" s="3">
        <v>700000</v>
      </c>
      <c r="S433" s="3">
        <v>100000</v>
      </c>
    </row>
    <row r="434" spans="1:19" ht="19.5" customHeight="1">
      <c r="A434" s="10" t="s">
        <v>615</v>
      </c>
      <c r="B434" s="19" t="s">
        <v>468</v>
      </c>
      <c r="D434" s="2">
        <f t="shared" si="87"/>
        <v>4031925</v>
      </c>
      <c r="E434" s="3">
        <v>0</v>
      </c>
      <c r="F434" s="4">
        <v>0</v>
      </c>
      <c r="G434" s="3">
        <v>0</v>
      </c>
      <c r="H434" s="3">
        <v>0</v>
      </c>
      <c r="I434" s="3">
        <v>0</v>
      </c>
      <c r="J434" s="3">
        <v>110.2</v>
      </c>
      <c r="K434" s="3">
        <v>132240</v>
      </c>
      <c r="L434" s="3">
        <v>1497</v>
      </c>
      <c r="M434" s="3">
        <v>3899685</v>
      </c>
      <c r="N434" s="3">
        <v>0</v>
      </c>
      <c r="O434" s="3">
        <v>0</v>
      </c>
      <c r="P434" s="3">
        <v>0</v>
      </c>
      <c r="Q434" s="3">
        <v>0</v>
      </c>
      <c r="R434" s="3">
        <v>0</v>
      </c>
      <c r="S434" s="3">
        <v>0</v>
      </c>
    </row>
    <row r="435" spans="1:19" ht="19.5" customHeight="1">
      <c r="A435" s="10" t="s">
        <v>616</v>
      </c>
      <c r="B435" s="19" t="s">
        <v>1274</v>
      </c>
      <c r="D435" s="2">
        <f t="shared" si="87"/>
        <v>8160000</v>
      </c>
      <c r="E435" s="3">
        <v>0</v>
      </c>
      <c r="F435" s="4">
        <v>0</v>
      </c>
      <c r="G435" s="3">
        <v>0</v>
      </c>
      <c r="H435" s="3">
        <v>1700</v>
      </c>
      <c r="I435" s="3">
        <v>8160000</v>
      </c>
      <c r="J435" s="3">
        <v>0</v>
      </c>
      <c r="K435" s="3">
        <v>0</v>
      </c>
      <c r="L435" s="3">
        <v>0</v>
      </c>
      <c r="M435" s="3">
        <v>0</v>
      </c>
      <c r="N435" s="3">
        <v>0</v>
      </c>
      <c r="O435" s="3">
        <v>0</v>
      </c>
      <c r="P435" s="3">
        <v>0</v>
      </c>
      <c r="Q435" s="3">
        <v>0</v>
      </c>
      <c r="R435" s="3">
        <v>0</v>
      </c>
      <c r="S435" s="3">
        <v>0</v>
      </c>
    </row>
    <row r="436" spans="1:19" ht="19.5" customHeight="1">
      <c r="A436" s="10" t="s">
        <v>617</v>
      </c>
      <c r="B436" s="19" t="s">
        <v>205</v>
      </c>
      <c r="C436" s="1">
        <v>2018</v>
      </c>
      <c r="D436" s="2">
        <f t="shared" si="87"/>
        <v>7652518</v>
      </c>
      <c r="E436" s="3">
        <v>0</v>
      </c>
      <c r="F436" s="4">
        <v>0</v>
      </c>
      <c r="G436" s="3">
        <v>0</v>
      </c>
      <c r="H436" s="3">
        <v>508</v>
      </c>
      <c r="I436" s="3">
        <v>1493088</v>
      </c>
      <c r="J436" s="3">
        <v>0</v>
      </c>
      <c r="K436" s="3">
        <v>0</v>
      </c>
      <c r="L436" s="3">
        <v>1166</v>
      </c>
      <c r="M436" s="9">
        <v>3027430</v>
      </c>
      <c r="N436" s="3">
        <v>0</v>
      </c>
      <c r="O436" s="3">
        <v>0</v>
      </c>
      <c r="P436" s="3">
        <v>2332000</v>
      </c>
      <c r="Q436" s="3">
        <v>0</v>
      </c>
      <c r="R436" s="3">
        <v>700000</v>
      </c>
      <c r="S436" s="3">
        <v>100000</v>
      </c>
    </row>
    <row r="437" spans="1:19" ht="19.5" customHeight="1">
      <c r="A437" s="10" t="s">
        <v>618</v>
      </c>
      <c r="B437" s="19" t="s">
        <v>206</v>
      </c>
      <c r="C437" s="1">
        <v>2018</v>
      </c>
      <c r="D437" s="2">
        <f t="shared" si="87"/>
        <v>1213708</v>
      </c>
      <c r="E437" s="3">
        <v>0</v>
      </c>
      <c r="F437" s="4">
        <v>0</v>
      </c>
      <c r="G437" s="3">
        <v>0</v>
      </c>
      <c r="H437" s="3">
        <v>450.8</v>
      </c>
      <c r="I437" s="3">
        <v>1213708</v>
      </c>
      <c r="J437" s="3">
        <v>0</v>
      </c>
      <c r="K437" s="3">
        <v>0</v>
      </c>
      <c r="L437" s="3">
        <v>0</v>
      </c>
      <c r="M437" s="3">
        <v>0</v>
      </c>
      <c r="N437" s="3">
        <v>0</v>
      </c>
      <c r="O437" s="3">
        <v>0</v>
      </c>
      <c r="P437" s="3">
        <v>0</v>
      </c>
      <c r="Q437" s="3">
        <v>0</v>
      </c>
      <c r="R437" s="3">
        <v>0</v>
      </c>
      <c r="S437" s="3">
        <v>0</v>
      </c>
    </row>
    <row r="438" spans="1:19" ht="19.5" customHeight="1">
      <c r="A438" s="10" t="s">
        <v>619</v>
      </c>
      <c r="B438" s="19" t="s">
        <v>207</v>
      </c>
      <c r="C438" s="1">
        <v>2018</v>
      </c>
      <c r="D438" s="2">
        <f t="shared" si="87"/>
        <v>1572428</v>
      </c>
      <c r="E438" s="3">
        <v>0</v>
      </c>
      <c r="F438" s="4">
        <v>0</v>
      </c>
      <c r="G438" s="3">
        <v>0</v>
      </c>
      <c r="H438" s="3">
        <v>533.3</v>
      </c>
      <c r="I438" s="3">
        <v>1572428</v>
      </c>
      <c r="J438" s="3">
        <v>0</v>
      </c>
      <c r="K438" s="3">
        <v>0</v>
      </c>
      <c r="L438" s="3">
        <v>0</v>
      </c>
      <c r="M438" s="3">
        <v>0</v>
      </c>
      <c r="N438" s="3">
        <v>0</v>
      </c>
      <c r="O438" s="3">
        <v>0</v>
      </c>
      <c r="P438" s="3">
        <v>0</v>
      </c>
      <c r="Q438" s="3">
        <v>0</v>
      </c>
      <c r="R438" s="3">
        <v>0</v>
      </c>
      <c r="S438" s="3">
        <v>0</v>
      </c>
    </row>
    <row r="439" spans="1:19" ht="19.5" customHeight="1">
      <c r="A439" s="10" t="s">
        <v>620</v>
      </c>
      <c r="B439" s="19" t="s">
        <v>208</v>
      </c>
      <c r="C439" s="1">
        <v>2018</v>
      </c>
      <c r="D439" s="2">
        <f t="shared" si="87"/>
        <v>1572428</v>
      </c>
      <c r="E439" s="3">
        <v>0</v>
      </c>
      <c r="F439" s="4">
        <v>0</v>
      </c>
      <c r="G439" s="3">
        <v>0</v>
      </c>
      <c r="H439" s="3">
        <v>533.3</v>
      </c>
      <c r="I439" s="3">
        <v>1572428</v>
      </c>
      <c r="J439" s="3">
        <v>0</v>
      </c>
      <c r="K439" s="3">
        <v>0</v>
      </c>
      <c r="L439" s="3">
        <v>0</v>
      </c>
      <c r="M439" s="3">
        <v>0</v>
      </c>
      <c r="N439" s="3">
        <v>0</v>
      </c>
      <c r="O439" s="3">
        <v>0</v>
      </c>
      <c r="P439" s="3">
        <v>0</v>
      </c>
      <c r="Q439" s="3">
        <v>0</v>
      </c>
      <c r="R439" s="3">
        <v>0</v>
      </c>
      <c r="S439" s="3">
        <v>0</v>
      </c>
    </row>
    <row r="440" spans="1:19" ht="19.5" customHeight="1">
      <c r="A440" s="10" t="s">
        <v>621</v>
      </c>
      <c r="B440" s="19" t="s">
        <v>209</v>
      </c>
      <c r="C440" s="1">
        <v>2018</v>
      </c>
      <c r="D440" s="2">
        <f t="shared" si="87"/>
        <v>2868224</v>
      </c>
      <c r="E440" s="3">
        <v>0</v>
      </c>
      <c r="F440" s="4">
        <v>0</v>
      </c>
      <c r="G440" s="3">
        <v>0</v>
      </c>
      <c r="H440" s="3">
        <v>946.5</v>
      </c>
      <c r="I440" s="3">
        <v>2868224</v>
      </c>
      <c r="J440" s="3">
        <v>0</v>
      </c>
      <c r="K440" s="3">
        <v>0</v>
      </c>
      <c r="L440" s="3">
        <v>0</v>
      </c>
      <c r="M440" s="3">
        <v>0</v>
      </c>
      <c r="N440" s="3">
        <v>0</v>
      </c>
      <c r="O440" s="3">
        <v>0</v>
      </c>
      <c r="P440" s="3">
        <v>0</v>
      </c>
      <c r="Q440" s="3">
        <v>0</v>
      </c>
      <c r="R440" s="3">
        <v>0</v>
      </c>
      <c r="S440" s="3">
        <v>0</v>
      </c>
    </row>
    <row r="441" spans="1:19" ht="19.5" customHeight="1">
      <c r="A441" s="1" t="s">
        <v>622</v>
      </c>
      <c r="B441" s="19" t="s">
        <v>210</v>
      </c>
      <c r="C441" s="1">
        <v>2018</v>
      </c>
      <c r="D441" s="2">
        <f t="shared" si="87"/>
        <v>2246400</v>
      </c>
      <c r="E441" s="3">
        <v>0</v>
      </c>
      <c r="F441" s="4">
        <v>0</v>
      </c>
      <c r="G441" s="3">
        <v>0</v>
      </c>
      <c r="H441" s="3">
        <v>468</v>
      </c>
      <c r="I441" s="3">
        <v>2246400</v>
      </c>
      <c r="J441" s="3">
        <v>0</v>
      </c>
      <c r="K441" s="3">
        <v>0</v>
      </c>
      <c r="L441" s="3">
        <v>0</v>
      </c>
      <c r="M441" s="3">
        <v>0</v>
      </c>
      <c r="N441" s="3">
        <v>0</v>
      </c>
      <c r="O441" s="3">
        <v>0</v>
      </c>
      <c r="P441" s="3">
        <v>0</v>
      </c>
      <c r="Q441" s="3">
        <v>0</v>
      </c>
      <c r="R441" s="3">
        <v>0</v>
      </c>
      <c r="S441" s="3">
        <v>0</v>
      </c>
    </row>
    <row r="442" spans="1:19" ht="19.5" customHeight="1">
      <c r="A442" s="1" t="s">
        <v>623</v>
      </c>
      <c r="B442" s="19" t="s">
        <v>211</v>
      </c>
      <c r="C442" s="1">
        <v>2018</v>
      </c>
      <c r="D442" s="2">
        <f t="shared" si="87"/>
        <v>2741568</v>
      </c>
      <c r="E442" s="3">
        <v>0</v>
      </c>
      <c r="F442" s="4">
        <v>0</v>
      </c>
      <c r="G442" s="3">
        <v>0</v>
      </c>
      <c r="H442" s="3">
        <v>93.8</v>
      </c>
      <c r="I442" s="3">
        <v>2741568</v>
      </c>
      <c r="J442" s="3">
        <v>0</v>
      </c>
      <c r="K442" s="3">
        <v>0</v>
      </c>
      <c r="L442" s="3">
        <v>0</v>
      </c>
      <c r="M442" s="3">
        <v>0</v>
      </c>
      <c r="N442" s="3">
        <v>0</v>
      </c>
      <c r="O442" s="3">
        <v>0</v>
      </c>
      <c r="P442" s="3">
        <v>0</v>
      </c>
      <c r="Q442" s="3">
        <v>0</v>
      </c>
      <c r="R442" s="3">
        <v>0</v>
      </c>
      <c r="S442" s="3">
        <v>0</v>
      </c>
    </row>
    <row r="443" spans="1:19" ht="19.5" customHeight="1">
      <c r="A443" s="1" t="s">
        <v>624</v>
      </c>
      <c r="B443" s="19" t="s">
        <v>212</v>
      </c>
      <c r="C443" s="1">
        <v>2018</v>
      </c>
      <c r="D443" s="2">
        <f t="shared" si="87"/>
        <v>1641420</v>
      </c>
      <c r="E443" s="3">
        <v>0</v>
      </c>
      <c r="F443" s="4">
        <v>0</v>
      </c>
      <c r="G443" s="3">
        <v>0</v>
      </c>
      <c r="H443" s="3">
        <v>555.3</v>
      </c>
      <c r="I443" s="3">
        <v>1641420</v>
      </c>
      <c r="J443" s="3">
        <v>0</v>
      </c>
      <c r="K443" s="3">
        <v>0</v>
      </c>
      <c r="L443" s="3">
        <v>0</v>
      </c>
      <c r="M443" s="3">
        <v>0</v>
      </c>
      <c r="N443" s="3">
        <v>0</v>
      </c>
      <c r="O443" s="3">
        <v>0</v>
      </c>
      <c r="P443" s="3">
        <v>0</v>
      </c>
      <c r="Q443" s="3">
        <v>0</v>
      </c>
      <c r="R443" s="3">
        <v>0</v>
      </c>
      <c r="S443" s="3">
        <v>0</v>
      </c>
    </row>
    <row r="444" spans="1:19" ht="19.5" customHeight="1">
      <c r="A444" s="1" t="s">
        <v>625</v>
      </c>
      <c r="B444" s="19" t="s">
        <v>1207</v>
      </c>
      <c r="D444" s="2">
        <f>SUM(E444,G444,I444,K444,M444,O444,P444,Q444,R444,S444)</f>
        <v>800000</v>
      </c>
      <c r="E444" s="3">
        <v>0</v>
      </c>
      <c r="F444" s="4">
        <v>0</v>
      </c>
      <c r="G444" s="3">
        <v>0</v>
      </c>
      <c r="H444" s="3">
        <v>0</v>
      </c>
      <c r="I444" s="3">
        <v>0</v>
      </c>
      <c r="J444" s="3">
        <v>0</v>
      </c>
      <c r="K444" s="3">
        <v>0</v>
      </c>
      <c r="L444" s="3">
        <v>0</v>
      </c>
      <c r="M444" s="3">
        <v>0</v>
      </c>
      <c r="N444" s="3">
        <v>0</v>
      </c>
      <c r="O444" s="3">
        <v>0</v>
      </c>
      <c r="P444" s="3">
        <v>0</v>
      </c>
      <c r="Q444" s="3">
        <v>0</v>
      </c>
      <c r="R444" s="3">
        <v>700000</v>
      </c>
      <c r="S444" s="3">
        <v>100000</v>
      </c>
    </row>
    <row r="445" spans="1:19" ht="19.5" customHeight="1">
      <c r="A445" s="1" t="s">
        <v>626</v>
      </c>
      <c r="B445" s="19" t="s">
        <v>215</v>
      </c>
      <c r="C445" s="1">
        <v>2018</v>
      </c>
      <c r="D445" s="2">
        <f t="shared" si="87"/>
        <v>2139180</v>
      </c>
      <c r="E445" s="3">
        <v>0</v>
      </c>
      <c r="F445" s="4">
        <v>0</v>
      </c>
      <c r="G445" s="3">
        <v>0</v>
      </c>
      <c r="H445" s="3">
        <v>777.8</v>
      </c>
      <c r="I445" s="3">
        <v>2139180</v>
      </c>
      <c r="J445" s="3">
        <v>0</v>
      </c>
      <c r="K445" s="3">
        <v>0</v>
      </c>
      <c r="L445" s="3">
        <v>0</v>
      </c>
      <c r="M445" s="3">
        <v>0</v>
      </c>
      <c r="N445" s="3">
        <v>0</v>
      </c>
      <c r="O445" s="3">
        <v>0</v>
      </c>
      <c r="P445" s="3">
        <v>0</v>
      </c>
      <c r="Q445" s="3">
        <v>0</v>
      </c>
      <c r="R445" s="3">
        <v>0</v>
      </c>
      <c r="S445" s="3">
        <v>0</v>
      </c>
    </row>
    <row r="446" spans="1:19" ht="19.5" customHeight="1">
      <c r="A446" s="1" t="s">
        <v>627</v>
      </c>
      <c r="B446" s="19" t="s">
        <v>216</v>
      </c>
      <c r="C446" s="1">
        <v>2018</v>
      </c>
      <c r="D446" s="2">
        <f t="shared" si="87"/>
        <v>2628076</v>
      </c>
      <c r="E446" s="3">
        <v>0</v>
      </c>
      <c r="F446" s="4">
        <v>0</v>
      </c>
      <c r="G446" s="3">
        <v>0</v>
      </c>
      <c r="H446" s="3">
        <v>1188.8</v>
      </c>
      <c r="I446" s="3">
        <v>2628076</v>
      </c>
      <c r="J446" s="3">
        <v>0</v>
      </c>
      <c r="K446" s="3">
        <v>0</v>
      </c>
      <c r="L446" s="3">
        <v>0</v>
      </c>
      <c r="M446" s="3">
        <v>0</v>
      </c>
      <c r="N446" s="3">
        <v>0</v>
      </c>
      <c r="O446" s="3">
        <v>0</v>
      </c>
      <c r="P446" s="3">
        <v>0</v>
      </c>
      <c r="Q446" s="3">
        <v>0</v>
      </c>
      <c r="R446" s="3">
        <v>0</v>
      </c>
      <c r="S446" s="3">
        <v>0</v>
      </c>
    </row>
    <row r="447" spans="1:19" ht="19.5" customHeight="1">
      <c r="A447" s="1" t="s">
        <v>628</v>
      </c>
      <c r="B447" s="19" t="s">
        <v>217</v>
      </c>
      <c r="C447" s="1">
        <v>2018</v>
      </c>
      <c r="D447" s="2">
        <f t="shared" si="87"/>
        <v>1078384</v>
      </c>
      <c r="E447" s="3">
        <v>0</v>
      </c>
      <c r="F447" s="4">
        <v>0</v>
      </c>
      <c r="G447" s="3">
        <v>0</v>
      </c>
      <c r="H447" s="3">
        <v>506.5</v>
      </c>
      <c r="I447" s="3">
        <v>1078384</v>
      </c>
      <c r="J447" s="3">
        <v>0</v>
      </c>
      <c r="K447" s="3">
        <v>0</v>
      </c>
      <c r="L447" s="3">
        <v>0</v>
      </c>
      <c r="M447" s="3">
        <v>0</v>
      </c>
      <c r="N447" s="3">
        <v>0</v>
      </c>
      <c r="O447" s="3">
        <v>0</v>
      </c>
      <c r="P447" s="3">
        <v>0</v>
      </c>
      <c r="Q447" s="3">
        <v>0</v>
      </c>
      <c r="R447" s="3">
        <v>0</v>
      </c>
      <c r="S447" s="3">
        <v>0</v>
      </c>
    </row>
    <row r="448" spans="1:19" ht="19.5" customHeight="1">
      <c r="A448" s="1" t="s">
        <v>629</v>
      </c>
      <c r="B448" s="19" t="s">
        <v>476</v>
      </c>
      <c r="C448" s="1">
        <v>2018</v>
      </c>
      <c r="D448" s="2">
        <f t="shared" si="87"/>
        <v>1623776</v>
      </c>
      <c r="E448" s="3">
        <v>0</v>
      </c>
      <c r="F448" s="4">
        <v>0</v>
      </c>
      <c r="G448" s="3">
        <v>0</v>
      </c>
      <c r="H448" s="3">
        <v>741</v>
      </c>
      <c r="I448" s="3">
        <v>1123776</v>
      </c>
      <c r="J448" s="3">
        <v>0</v>
      </c>
      <c r="K448" s="3">
        <v>0</v>
      </c>
      <c r="L448" s="3">
        <v>0</v>
      </c>
      <c r="M448" s="3">
        <v>0</v>
      </c>
      <c r="N448" s="3">
        <v>0</v>
      </c>
      <c r="O448" s="3">
        <v>0</v>
      </c>
      <c r="P448" s="3">
        <v>0</v>
      </c>
      <c r="Q448" s="3">
        <v>0</v>
      </c>
      <c r="R448" s="3">
        <v>0</v>
      </c>
      <c r="S448" s="3">
        <v>500000</v>
      </c>
    </row>
    <row r="449" spans="1:19" ht="19.5" customHeight="1">
      <c r="A449" s="1" t="s">
        <v>630</v>
      </c>
      <c r="B449" s="19" t="s">
        <v>218</v>
      </c>
      <c r="C449" s="1">
        <v>2018</v>
      </c>
      <c r="D449" s="2">
        <f t="shared" si="87"/>
        <v>1480544</v>
      </c>
      <c r="E449" s="3">
        <v>0</v>
      </c>
      <c r="F449" s="4">
        <v>0</v>
      </c>
      <c r="G449" s="3">
        <v>0</v>
      </c>
      <c r="H449" s="3">
        <v>504</v>
      </c>
      <c r="I449" s="3">
        <v>1480544</v>
      </c>
      <c r="J449" s="3">
        <v>0</v>
      </c>
      <c r="K449" s="3">
        <v>0</v>
      </c>
      <c r="L449" s="3">
        <v>0</v>
      </c>
      <c r="M449" s="3">
        <v>0</v>
      </c>
      <c r="N449" s="3">
        <v>0</v>
      </c>
      <c r="O449" s="3">
        <v>0</v>
      </c>
      <c r="P449" s="3">
        <v>0</v>
      </c>
      <c r="Q449" s="3">
        <v>0</v>
      </c>
      <c r="R449" s="3">
        <v>0</v>
      </c>
      <c r="S449" s="3">
        <v>0</v>
      </c>
    </row>
    <row r="450" spans="1:19" ht="19.5" customHeight="1">
      <c r="A450" s="1" t="s">
        <v>631</v>
      </c>
      <c r="B450" s="19" t="s">
        <v>219</v>
      </c>
      <c r="C450" s="1">
        <v>2018</v>
      </c>
      <c r="D450" s="2">
        <f t="shared" si="87"/>
        <v>2147712</v>
      </c>
      <c r="E450" s="3">
        <v>0</v>
      </c>
      <c r="F450" s="4">
        <v>0</v>
      </c>
      <c r="G450" s="3">
        <v>0</v>
      </c>
      <c r="H450" s="3">
        <v>1354.5</v>
      </c>
      <c r="I450" s="3">
        <v>2147712</v>
      </c>
      <c r="J450" s="3">
        <v>0</v>
      </c>
      <c r="K450" s="3">
        <v>0</v>
      </c>
      <c r="L450" s="3">
        <v>0</v>
      </c>
      <c r="M450" s="3">
        <v>0</v>
      </c>
      <c r="N450" s="3">
        <v>0</v>
      </c>
      <c r="O450" s="3">
        <v>0</v>
      </c>
      <c r="P450" s="3">
        <v>0</v>
      </c>
      <c r="Q450" s="3">
        <v>0</v>
      </c>
      <c r="R450" s="3">
        <v>0</v>
      </c>
      <c r="S450" s="3">
        <v>0</v>
      </c>
    </row>
    <row r="451" spans="1:19" ht="19.5" customHeight="1">
      <c r="A451" s="1" t="s">
        <v>632</v>
      </c>
      <c r="B451" s="19" t="s">
        <v>469</v>
      </c>
      <c r="C451" s="10">
        <v>2017</v>
      </c>
      <c r="D451" s="2">
        <f>SUM(E451,G451,I451,K451,M451,O451,P451,Q451,R451,S451)</f>
        <v>20358462</v>
      </c>
      <c r="E451" s="3">
        <v>5314637</v>
      </c>
      <c r="F451" s="4">
        <v>0</v>
      </c>
      <c r="G451" s="3">
        <v>0</v>
      </c>
      <c r="H451" s="3">
        <v>1113</v>
      </c>
      <c r="I451" s="3">
        <v>5342400</v>
      </c>
      <c r="J451" s="3">
        <v>0</v>
      </c>
      <c r="K451" s="3">
        <v>0</v>
      </c>
      <c r="L451" s="3">
        <v>2085</v>
      </c>
      <c r="M451" s="3">
        <v>5431425</v>
      </c>
      <c r="N451" s="3">
        <v>0</v>
      </c>
      <c r="O451" s="3">
        <v>0</v>
      </c>
      <c r="P451" s="3">
        <v>4170000</v>
      </c>
      <c r="Q451" s="3">
        <v>0</v>
      </c>
      <c r="R451" s="3">
        <v>0</v>
      </c>
      <c r="S451" s="3">
        <v>100000</v>
      </c>
    </row>
    <row r="452" spans="1:19" ht="19.5" customHeight="1">
      <c r="A452" s="1" t="s">
        <v>633</v>
      </c>
      <c r="B452" s="19" t="s">
        <v>222</v>
      </c>
      <c r="C452" s="1">
        <v>2018</v>
      </c>
      <c r="D452" s="2">
        <f t="shared" si="87"/>
        <v>2108377</v>
      </c>
      <c r="E452" s="3">
        <v>0</v>
      </c>
      <c r="F452" s="4">
        <v>0</v>
      </c>
      <c r="G452" s="3">
        <v>0</v>
      </c>
      <c r="H452" s="3">
        <v>449.1</v>
      </c>
      <c r="I452" s="3">
        <v>1308377</v>
      </c>
      <c r="J452" s="3">
        <v>0</v>
      </c>
      <c r="K452" s="3">
        <v>0</v>
      </c>
      <c r="L452" s="3">
        <v>0</v>
      </c>
      <c r="M452" s="3">
        <v>0</v>
      </c>
      <c r="N452" s="3">
        <v>0</v>
      </c>
      <c r="O452" s="3">
        <v>0</v>
      </c>
      <c r="P452" s="3">
        <v>0</v>
      </c>
      <c r="Q452" s="3">
        <v>0</v>
      </c>
      <c r="R452" s="3">
        <v>700000</v>
      </c>
      <c r="S452" s="3">
        <v>100000</v>
      </c>
    </row>
    <row r="453" spans="1:19" ht="19.5" customHeight="1">
      <c r="A453" s="1" t="s">
        <v>634</v>
      </c>
      <c r="B453" s="19" t="s">
        <v>223</v>
      </c>
      <c r="C453" s="1">
        <v>2018</v>
      </c>
      <c r="D453" s="2">
        <f aca="true" t="shared" si="88" ref="D453:D467">SUM(E453,G453,I453,K453,M453,O453,P453,Q453,R453,S453)</f>
        <v>3509362</v>
      </c>
      <c r="E453" s="3">
        <v>0</v>
      </c>
      <c r="F453" s="4">
        <v>0</v>
      </c>
      <c r="G453" s="3">
        <v>0</v>
      </c>
      <c r="H453" s="3">
        <v>927.73</v>
      </c>
      <c r="I453" s="3">
        <v>2709362</v>
      </c>
      <c r="J453" s="3">
        <v>0</v>
      </c>
      <c r="K453" s="3">
        <v>0</v>
      </c>
      <c r="L453" s="3">
        <v>0</v>
      </c>
      <c r="M453" s="3">
        <v>0</v>
      </c>
      <c r="N453" s="3">
        <v>0</v>
      </c>
      <c r="O453" s="3">
        <v>0</v>
      </c>
      <c r="P453" s="3">
        <v>0</v>
      </c>
      <c r="Q453" s="3">
        <v>0</v>
      </c>
      <c r="R453" s="3">
        <v>700000</v>
      </c>
      <c r="S453" s="3">
        <v>100000</v>
      </c>
    </row>
    <row r="454" spans="1:19" ht="19.5" customHeight="1">
      <c r="A454" s="1" t="s">
        <v>635</v>
      </c>
      <c r="B454" s="19" t="s">
        <v>477</v>
      </c>
      <c r="C454" s="1">
        <v>2018</v>
      </c>
      <c r="D454" s="2">
        <f t="shared" si="88"/>
        <v>1354400</v>
      </c>
      <c r="E454" s="3">
        <v>0</v>
      </c>
      <c r="F454" s="4">
        <v>0</v>
      </c>
      <c r="G454" s="3">
        <v>0</v>
      </c>
      <c r="H454" s="3">
        <v>178</v>
      </c>
      <c r="I454" s="3">
        <v>854400</v>
      </c>
      <c r="J454" s="3">
        <v>0</v>
      </c>
      <c r="K454" s="3">
        <v>0</v>
      </c>
      <c r="L454" s="3">
        <v>0</v>
      </c>
      <c r="M454" s="3">
        <v>0</v>
      </c>
      <c r="N454" s="3">
        <v>0</v>
      </c>
      <c r="O454" s="3">
        <v>0</v>
      </c>
      <c r="P454" s="3">
        <v>0</v>
      </c>
      <c r="Q454" s="3">
        <v>0</v>
      </c>
      <c r="R454" s="3">
        <v>0</v>
      </c>
      <c r="S454" s="3">
        <v>500000</v>
      </c>
    </row>
    <row r="455" spans="1:19" ht="19.5" customHeight="1">
      <c r="A455" s="1" t="s">
        <v>636</v>
      </c>
      <c r="B455" s="19" t="s">
        <v>224</v>
      </c>
      <c r="C455" s="1">
        <v>2018</v>
      </c>
      <c r="D455" s="2">
        <f t="shared" si="88"/>
        <v>1171200</v>
      </c>
      <c r="E455" s="3">
        <v>0</v>
      </c>
      <c r="F455" s="4">
        <v>0</v>
      </c>
      <c r="G455" s="3">
        <v>0</v>
      </c>
      <c r="H455" s="3">
        <v>244</v>
      </c>
      <c r="I455" s="3">
        <v>1171200</v>
      </c>
      <c r="J455" s="3">
        <v>0</v>
      </c>
      <c r="K455" s="3">
        <v>0</v>
      </c>
      <c r="L455" s="3">
        <v>0</v>
      </c>
      <c r="M455" s="3">
        <v>0</v>
      </c>
      <c r="N455" s="3">
        <v>0</v>
      </c>
      <c r="O455" s="3">
        <v>0</v>
      </c>
      <c r="P455" s="3">
        <v>0</v>
      </c>
      <c r="Q455" s="3">
        <v>0</v>
      </c>
      <c r="R455" s="3">
        <v>0</v>
      </c>
      <c r="S455" s="3">
        <v>0</v>
      </c>
    </row>
    <row r="456" spans="1:19" ht="19.5" customHeight="1">
      <c r="A456" s="1" t="s">
        <v>637</v>
      </c>
      <c r="B456" s="19" t="s">
        <v>225</v>
      </c>
      <c r="C456" s="1">
        <v>2018</v>
      </c>
      <c r="D456" s="2">
        <f t="shared" si="88"/>
        <v>3211936</v>
      </c>
      <c r="E456" s="3">
        <v>0</v>
      </c>
      <c r="F456" s="4">
        <v>0</v>
      </c>
      <c r="G456" s="3">
        <v>0</v>
      </c>
      <c r="H456" s="3">
        <v>801</v>
      </c>
      <c r="I456" s="3">
        <v>2411936</v>
      </c>
      <c r="J456" s="3">
        <v>0</v>
      </c>
      <c r="K456" s="3">
        <v>0</v>
      </c>
      <c r="L456" s="3">
        <v>0</v>
      </c>
      <c r="M456" s="3">
        <v>0</v>
      </c>
      <c r="N456" s="3">
        <v>0</v>
      </c>
      <c r="O456" s="3">
        <v>0</v>
      </c>
      <c r="P456" s="3">
        <v>0</v>
      </c>
      <c r="Q456" s="3">
        <v>0</v>
      </c>
      <c r="R456" s="3">
        <v>700000</v>
      </c>
      <c r="S456" s="3">
        <v>100000</v>
      </c>
    </row>
    <row r="457" spans="1:19" ht="19.5" customHeight="1">
      <c r="A457" s="1" t="s">
        <v>638</v>
      </c>
      <c r="B457" s="19" t="s">
        <v>226</v>
      </c>
      <c r="C457" s="1">
        <v>2018</v>
      </c>
      <c r="D457" s="2">
        <f t="shared" si="88"/>
        <v>2774496</v>
      </c>
      <c r="E457" s="3">
        <v>0</v>
      </c>
      <c r="F457" s="4">
        <v>0</v>
      </c>
      <c r="G457" s="3">
        <v>0</v>
      </c>
      <c r="H457" s="3">
        <v>636</v>
      </c>
      <c r="I457" s="3">
        <v>1974496</v>
      </c>
      <c r="J457" s="3">
        <v>0</v>
      </c>
      <c r="K457" s="3">
        <v>0</v>
      </c>
      <c r="L457" s="3">
        <v>0</v>
      </c>
      <c r="M457" s="3">
        <v>0</v>
      </c>
      <c r="N457" s="3">
        <v>0</v>
      </c>
      <c r="O457" s="3">
        <v>0</v>
      </c>
      <c r="P457" s="3">
        <v>0</v>
      </c>
      <c r="Q457" s="3">
        <v>0</v>
      </c>
      <c r="R457" s="3">
        <v>700000</v>
      </c>
      <c r="S457" s="3">
        <v>100000</v>
      </c>
    </row>
    <row r="458" spans="1:19" ht="19.5" customHeight="1">
      <c r="A458" s="1" t="s">
        <v>639</v>
      </c>
      <c r="B458" s="19" t="s">
        <v>227</v>
      </c>
      <c r="C458" s="1">
        <v>2018</v>
      </c>
      <c r="D458" s="2">
        <f t="shared" si="88"/>
        <v>474000</v>
      </c>
      <c r="E458" s="3">
        <v>0</v>
      </c>
      <c r="F458" s="4">
        <v>0</v>
      </c>
      <c r="G458" s="3">
        <v>0</v>
      </c>
      <c r="H458" s="3">
        <v>158</v>
      </c>
      <c r="I458" s="3">
        <v>474000</v>
      </c>
      <c r="J458" s="3">
        <v>0</v>
      </c>
      <c r="K458" s="3">
        <v>0</v>
      </c>
      <c r="L458" s="3">
        <v>0</v>
      </c>
      <c r="M458" s="3">
        <v>0</v>
      </c>
      <c r="N458" s="3">
        <v>0</v>
      </c>
      <c r="O458" s="3">
        <v>0</v>
      </c>
      <c r="P458" s="3">
        <v>0</v>
      </c>
      <c r="Q458" s="3">
        <v>0</v>
      </c>
      <c r="R458" s="3">
        <v>0</v>
      </c>
      <c r="S458" s="3">
        <v>0</v>
      </c>
    </row>
    <row r="459" spans="1:19" ht="19.5" customHeight="1">
      <c r="A459" s="1" t="s">
        <v>640</v>
      </c>
      <c r="B459" s="19" t="s">
        <v>230</v>
      </c>
      <c r="C459" s="1">
        <v>2018</v>
      </c>
      <c r="D459" s="2">
        <f t="shared" si="88"/>
        <v>1212000</v>
      </c>
      <c r="E459" s="3">
        <v>0</v>
      </c>
      <c r="F459" s="4">
        <v>0</v>
      </c>
      <c r="G459" s="3">
        <v>0</v>
      </c>
      <c r="H459" s="3">
        <v>404</v>
      </c>
      <c r="I459" s="3">
        <v>1212000</v>
      </c>
      <c r="J459" s="3">
        <v>0</v>
      </c>
      <c r="K459" s="3">
        <v>0</v>
      </c>
      <c r="L459" s="3">
        <v>0</v>
      </c>
      <c r="M459" s="3">
        <v>0</v>
      </c>
      <c r="N459" s="3">
        <v>0</v>
      </c>
      <c r="O459" s="3">
        <v>0</v>
      </c>
      <c r="P459" s="3">
        <v>0</v>
      </c>
      <c r="Q459" s="3">
        <v>0</v>
      </c>
      <c r="R459" s="3">
        <v>0</v>
      </c>
      <c r="S459" s="3">
        <v>0</v>
      </c>
    </row>
    <row r="460" spans="1:19" ht="19.5" customHeight="1">
      <c r="A460" s="1" t="s">
        <v>641</v>
      </c>
      <c r="B460" s="19" t="s">
        <v>231</v>
      </c>
      <c r="C460" s="1">
        <v>2018</v>
      </c>
      <c r="D460" s="2">
        <f t="shared" si="88"/>
        <v>800000</v>
      </c>
      <c r="E460" s="3">
        <v>0</v>
      </c>
      <c r="F460" s="4">
        <v>0</v>
      </c>
      <c r="G460" s="3">
        <v>0</v>
      </c>
      <c r="H460" s="3">
        <v>0</v>
      </c>
      <c r="I460" s="3">
        <v>0</v>
      </c>
      <c r="J460" s="3">
        <v>0</v>
      </c>
      <c r="K460" s="3">
        <v>0</v>
      </c>
      <c r="L460" s="3">
        <v>0</v>
      </c>
      <c r="M460" s="3">
        <v>0</v>
      </c>
      <c r="N460" s="3">
        <v>0</v>
      </c>
      <c r="O460" s="3">
        <v>0</v>
      </c>
      <c r="P460" s="3">
        <v>0</v>
      </c>
      <c r="Q460" s="3">
        <v>0</v>
      </c>
      <c r="R460" s="3">
        <v>700000</v>
      </c>
      <c r="S460" s="3">
        <v>100000</v>
      </c>
    </row>
    <row r="461" spans="1:19" ht="19.5" customHeight="1">
      <c r="A461" s="1" t="s">
        <v>642</v>
      </c>
      <c r="B461" s="19" t="s">
        <v>232</v>
      </c>
      <c r="C461" s="1">
        <v>2018</v>
      </c>
      <c r="D461" s="2">
        <f t="shared" si="88"/>
        <v>900189.5</v>
      </c>
      <c r="E461" s="3">
        <v>700189.5</v>
      </c>
      <c r="F461" s="4">
        <v>0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  <c r="L461" s="3">
        <v>0</v>
      </c>
      <c r="M461" s="3">
        <v>0</v>
      </c>
      <c r="N461" s="3">
        <v>0</v>
      </c>
      <c r="O461" s="3">
        <v>0</v>
      </c>
      <c r="P461" s="3">
        <v>0</v>
      </c>
      <c r="Q461" s="3">
        <v>0</v>
      </c>
      <c r="R461" s="3">
        <v>0</v>
      </c>
      <c r="S461" s="3">
        <v>200000</v>
      </c>
    </row>
    <row r="462" spans="1:19" ht="19.5" customHeight="1">
      <c r="A462" s="1" t="s">
        <v>643</v>
      </c>
      <c r="B462" s="19" t="s">
        <v>233</v>
      </c>
      <c r="C462" s="1">
        <v>2018</v>
      </c>
      <c r="D462" s="2">
        <f t="shared" si="88"/>
        <v>3703300</v>
      </c>
      <c r="E462" s="3">
        <v>0</v>
      </c>
      <c r="F462" s="4">
        <v>0</v>
      </c>
      <c r="G462" s="3">
        <v>0</v>
      </c>
      <c r="H462" s="3">
        <v>271</v>
      </c>
      <c r="I462" s="3">
        <v>1300800</v>
      </c>
      <c r="J462" s="3">
        <v>0</v>
      </c>
      <c r="K462" s="3">
        <v>0</v>
      </c>
      <c r="L462" s="3">
        <v>500</v>
      </c>
      <c r="M462" s="3">
        <v>1302500</v>
      </c>
      <c r="N462" s="3">
        <v>0</v>
      </c>
      <c r="O462" s="3">
        <v>0</v>
      </c>
      <c r="P462" s="3">
        <v>1000000</v>
      </c>
      <c r="Q462" s="3">
        <v>0</v>
      </c>
      <c r="R462" s="3">
        <v>0</v>
      </c>
      <c r="S462" s="3">
        <v>100000</v>
      </c>
    </row>
    <row r="463" spans="1:19" ht="19.5" customHeight="1">
      <c r="A463" s="1" t="s">
        <v>644</v>
      </c>
      <c r="B463" s="19" t="s">
        <v>767</v>
      </c>
      <c r="C463" s="1">
        <v>2018</v>
      </c>
      <c r="D463" s="2">
        <f t="shared" si="88"/>
        <v>5249520</v>
      </c>
      <c r="E463" s="3">
        <v>0</v>
      </c>
      <c r="F463" s="4">
        <v>0</v>
      </c>
      <c r="G463" s="3">
        <v>0</v>
      </c>
      <c r="H463" s="3">
        <v>495</v>
      </c>
      <c r="I463" s="3">
        <v>2376000</v>
      </c>
      <c r="J463" s="3">
        <v>0</v>
      </c>
      <c r="K463" s="3">
        <v>0</v>
      </c>
      <c r="L463" s="3">
        <v>624</v>
      </c>
      <c r="M463" s="3">
        <v>1625520</v>
      </c>
      <c r="N463" s="3">
        <v>0</v>
      </c>
      <c r="O463" s="3">
        <v>0</v>
      </c>
      <c r="P463" s="3">
        <v>1248000</v>
      </c>
      <c r="Q463" s="3">
        <v>0</v>
      </c>
      <c r="R463" s="3">
        <v>0</v>
      </c>
      <c r="S463" s="3">
        <v>0</v>
      </c>
    </row>
    <row r="464" spans="1:19" ht="19.5" customHeight="1">
      <c r="A464" s="1" t="s">
        <v>645</v>
      </c>
      <c r="B464" s="19" t="s">
        <v>478</v>
      </c>
      <c r="C464" s="1">
        <v>2018</v>
      </c>
      <c r="D464" s="2">
        <f t="shared" si="88"/>
        <v>989027</v>
      </c>
      <c r="E464" s="3">
        <v>0</v>
      </c>
      <c r="F464" s="4">
        <v>0</v>
      </c>
      <c r="G464" s="3">
        <v>0</v>
      </c>
      <c r="H464" s="3">
        <v>312.19</v>
      </c>
      <c r="I464" s="3">
        <v>489027</v>
      </c>
      <c r="J464" s="3">
        <v>0</v>
      </c>
      <c r="K464" s="3">
        <v>0</v>
      </c>
      <c r="L464" s="3">
        <v>0</v>
      </c>
      <c r="M464" s="3">
        <v>0</v>
      </c>
      <c r="N464" s="3">
        <v>0</v>
      </c>
      <c r="O464" s="3">
        <v>0</v>
      </c>
      <c r="P464" s="3">
        <v>0</v>
      </c>
      <c r="Q464" s="3">
        <v>0</v>
      </c>
      <c r="R464" s="3">
        <v>0</v>
      </c>
      <c r="S464" s="3">
        <v>500000</v>
      </c>
    </row>
    <row r="465" spans="1:19" ht="19.5" customHeight="1">
      <c r="A465" s="1" t="s">
        <v>646</v>
      </c>
      <c r="B465" s="19" t="s">
        <v>234</v>
      </c>
      <c r="C465" s="1">
        <v>2018</v>
      </c>
      <c r="D465" s="2">
        <f t="shared" si="88"/>
        <v>1883520</v>
      </c>
      <c r="E465" s="3">
        <v>0</v>
      </c>
      <c r="F465" s="4">
        <v>0</v>
      </c>
      <c r="G465" s="3">
        <v>0</v>
      </c>
      <c r="H465" s="3">
        <v>392.4</v>
      </c>
      <c r="I465" s="3">
        <v>1883520</v>
      </c>
      <c r="J465" s="3">
        <v>0</v>
      </c>
      <c r="K465" s="3">
        <v>0</v>
      </c>
      <c r="L465" s="3">
        <v>0</v>
      </c>
      <c r="M465" s="3">
        <v>0</v>
      </c>
      <c r="N465" s="3">
        <v>0</v>
      </c>
      <c r="O465" s="3">
        <v>0</v>
      </c>
      <c r="P465" s="3">
        <v>0</v>
      </c>
      <c r="Q465" s="3">
        <v>0</v>
      </c>
      <c r="R465" s="3">
        <v>0</v>
      </c>
      <c r="S465" s="3">
        <v>0</v>
      </c>
    </row>
    <row r="466" spans="1:19" ht="19.5" customHeight="1">
      <c r="A466" s="1" t="s">
        <v>647</v>
      </c>
      <c r="B466" s="19" t="s">
        <v>470</v>
      </c>
      <c r="C466" s="10">
        <v>2017</v>
      </c>
      <c r="D466" s="2">
        <f t="shared" si="88"/>
        <v>4939195</v>
      </c>
      <c r="E466" s="3">
        <v>0</v>
      </c>
      <c r="F466" s="4">
        <v>0</v>
      </c>
      <c r="G466" s="3">
        <v>0</v>
      </c>
      <c r="H466" s="3">
        <v>0</v>
      </c>
      <c r="I466" s="3">
        <v>0</v>
      </c>
      <c r="J466" s="3">
        <v>0</v>
      </c>
      <c r="K466" s="3">
        <v>0</v>
      </c>
      <c r="L466" s="3">
        <v>799</v>
      </c>
      <c r="M466" s="3">
        <v>2081395</v>
      </c>
      <c r="N466" s="3">
        <v>0</v>
      </c>
      <c r="O466" s="3">
        <v>0</v>
      </c>
      <c r="P466" s="3">
        <v>1757800</v>
      </c>
      <c r="Q466" s="3">
        <v>0</v>
      </c>
      <c r="R466" s="3">
        <v>700000</v>
      </c>
      <c r="S466" s="3">
        <v>400000</v>
      </c>
    </row>
    <row r="467" spans="1:19" ht="19.5" customHeight="1">
      <c r="A467" s="1" t="s">
        <v>648</v>
      </c>
      <c r="B467" s="19" t="s">
        <v>246</v>
      </c>
      <c r="C467" s="1">
        <v>2019</v>
      </c>
      <c r="D467" s="2">
        <f t="shared" si="88"/>
        <v>6281098.8</v>
      </c>
      <c r="E467" s="3">
        <v>5981098.8</v>
      </c>
      <c r="F467" s="4">
        <v>0</v>
      </c>
      <c r="G467" s="3">
        <v>0</v>
      </c>
      <c r="H467" s="3">
        <v>0</v>
      </c>
      <c r="I467" s="3">
        <v>0</v>
      </c>
      <c r="J467" s="3">
        <v>0</v>
      </c>
      <c r="K467" s="3">
        <v>0</v>
      </c>
      <c r="L467" s="3">
        <v>0</v>
      </c>
      <c r="M467" s="3">
        <v>0</v>
      </c>
      <c r="N467" s="3">
        <v>0</v>
      </c>
      <c r="O467" s="3">
        <v>0</v>
      </c>
      <c r="P467" s="3">
        <v>0</v>
      </c>
      <c r="Q467" s="3">
        <v>0</v>
      </c>
      <c r="R467" s="3">
        <v>0</v>
      </c>
      <c r="S467" s="3">
        <v>300000</v>
      </c>
    </row>
    <row r="468" spans="1:19" s="13" customFormat="1" ht="39.75" customHeight="1">
      <c r="A468" s="51" t="s">
        <v>410</v>
      </c>
      <c r="B468" s="58"/>
      <c r="C468" s="15"/>
      <c r="D468" s="8">
        <f>E468+G468+I468+K468+M468+O468+P468+Q468+R468+S468</f>
        <v>27770040.3</v>
      </c>
      <c r="E468" s="8">
        <f>SUM(E469:E477)</f>
        <v>15431156.3</v>
      </c>
      <c r="F468" s="42">
        <f aca="true" t="shared" si="89" ref="F468:S468">SUM(F469:F477)</f>
        <v>0</v>
      </c>
      <c r="G468" s="8">
        <f t="shared" si="89"/>
        <v>0</v>
      </c>
      <c r="H468" s="8">
        <f t="shared" si="89"/>
        <v>1126</v>
      </c>
      <c r="I468" s="8">
        <f t="shared" si="89"/>
        <v>3531136</v>
      </c>
      <c r="J468" s="8">
        <f t="shared" si="89"/>
        <v>0</v>
      </c>
      <c r="K468" s="8">
        <f t="shared" si="89"/>
        <v>0</v>
      </c>
      <c r="L468" s="8">
        <f t="shared" si="89"/>
        <v>2345</v>
      </c>
      <c r="M468" s="8">
        <f t="shared" si="89"/>
        <v>6107748</v>
      </c>
      <c r="N468" s="8">
        <f t="shared" si="89"/>
        <v>0</v>
      </c>
      <c r="O468" s="8">
        <f t="shared" si="89"/>
        <v>0</v>
      </c>
      <c r="P468" s="8">
        <f t="shared" si="89"/>
        <v>0</v>
      </c>
      <c r="Q468" s="8">
        <f t="shared" si="89"/>
        <v>0</v>
      </c>
      <c r="R468" s="8">
        <f t="shared" si="89"/>
        <v>0</v>
      </c>
      <c r="S468" s="8">
        <f t="shared" si="89"/>
        <v>2700000</v>
      </c>
    </row>
    <row r="469" spans="1:19" ht="19.5" customHeight="1">
      <c r="A469" s="10" t="s">
        <v>649</v>
      </c>
      <c r="B469" s="16" t="s">
        <v>272</v>
      </c>
      <c r="C469" s="1">
        <v>2018</v>
      </c>
      <c r="D469" s="2">
        <f aca="true" t="shared" si="90" ref="D469:D474">SUM(E469,G469,I469,K469,M469,O469,P469,Q469,R469,S469)</f>
        <v>2249077.4</v>
      </c>
      <c r="E469" s="3">
        <v>526659</v>
      </c>
      <c r="F469" s="4">
        <v>0</v>
      </c>
      <c r="G469" s="3">
        <v>0</v>
      </c>
      <c r="H469" s="9">
        <v>196.4</v>
      </c>
      <c r="I469" s="9">
        <v>615910.4</v>
      </c>
      <c r="J469" s="3">
        <v>0</v>
      </c>
      <c r="K469" s="3">
        <v>0</v>
      </c>
      <c r="L469" s="3">
        <v>310</v>
      </c>
      <c r="M469" s="3">
        <v>806508</v>
      </c>
      <c r="N469" s="3">
        <v>0</v>
      </c>
      <c r="O469" s="3">
        <v>0</v>
      </c>
      <c r="P469" s="3">
        <v>0</v>
      </c>
      <c r="Q469" s="3">
        <v>0</v>
      </c>
      <c r="R469" s="3">
        <v>0</v>
      </c>
      <c r="S469" s="3">
        <v>300000</v>
      </c>
    </row>
    <row r="470" spans="1:19" ht="19.5" customHeight="1">
      <c r="A470" s="10" t="s">
        <v>650</v>
      </c>
      <c r="B470" s="16" t="s">
        <v>273</v>
      </c>
      <c r="C470" s="1">
        <v>2018</v>
      </c>
      <c r="D470" s="2">
        <f t="shared" si="90"/>
        <v>3306939</v>
      </c>
      <c r="E470" s="3">
        <v>900417</v>
      </c>
      <c r="F470" s="4">
        <v>0</v>
      </c>
      <c r="G470" s="3">
        <v>0</v>
      </c>
      <c r="H470" s="9">
        <v>349.5</v>
      </c>
      <c r="I470" s="9">
        <v>1096032</v>
      </c>
      <c r="J470" s="3">
        <v>0</v>
      </c>
      <c r="K470" s="3">
        <v>0</v>
      </c>
      <c r="L470" s="3">
        <v>388</v>
      </c>
      <c r="M470" s="3">
        <v>1010490</v>
      </c>
      <c r="N470" s="3">
        <v>0</v>
      </c>
      <c r="O470" s="3">
        <v>0</v>
      </c>
      <c r="P470" s="3">
        <v>0</v>
      </c>
      <c r="Q470" s="3">
        <v>0</v>
      </c>
      <c r="R470" s="3">
        <v>0</v>
      </c>
      <c r="S470" s="3">
        <v>300000</v>
      </c>
    </row>
    <row r="471" spans="1:19" ht="19.5" customHeight="1">
      <c r="A471" s="10" t="s">
        <v>651</v>
      </c>
      <c r="B471" s="16" t="s">
        <v>274</v>
      </c>
      <c r="C471" s="1">
        <v>2018</v>
      </c>
      <c r="D471" s="2">
        <f t="shared" si="90"/>
        <v>2445773.1</v>
      </c>
      <c r="E471" s="3">
        <v>604080.3</v>
      </c>
      <c r="F471" s="4">
        <v>0</v>
      </c>
      <c r="G471" s="3">
        <v>0</v>
      </c>
      <c r="H471" s="9">
        <v>244.8</v>
      </c>
      <c r="I471" s="9">
        <v>767692.8</v>
      </c>
      <c r="J471" s="3">
        <v>0</v>
      </c>
      <c r="K471" s="3">
        <v>0</v>
      </c>
      <c r="L471" s="3">
        <v>297</v>
      </c>
      <c r="M471" s="3">
        <v>774000</v>
      </c>
      <c r="N471" s="3">
        <v>0</v>
      </c>
      <c r="O471" s="3">
        <v>0</v>
      </c>
      <c r="P471" s="3">
        <v>0</v>
      </c>
      <c r="Q471" s="3">
        <v>0</v>
      </c>
      <c r="R471" s="3">
        <v>0</v>
      </c>
      <c r="S471" s="3">
        <v>300000</v>
      </c>
    </row>
    <row r="472" spans="1:19" ht="19.5" customHeight="1">
      <c r="A472" s="10" t="s">
        <v>652</v>
      </c>
      <c r="B472" s="16" t="s">
        <v>275</v>
      </c>
      <c r="C472" s="1">
        <v>2018</v>
      </c>
      <c r="D472" s="2">
        <f t="shared" si="90"/>
        <v>3924335.8</v>
      </c>
      <c r="E472" s="3">
        <v>1200000</v>
      </c>
      <c r="F472" s="4">
        <v>0</v>
      </c>
      <c r="G472" s="3">
        <v>0</v>
      </c>
      <c r="H472" s="9">
        <v>335.3</v>
      </c>
      <c r="I472" s="9">
        <v>1051500.8</v>
      </c>
      <c r="J472" s="3">
        <v>0</v>
      </c>
      <c r="K472" s="3">
        <v>0</v>
      </c>
      <c r="L472" s="3">
        <v>527</v>
      </c>
      <c r="M472" s="3">
        <v>1372835</v>
      </c>
      <c r="N472" s="3">
        <v>0</v>
      </c>
      <c r="O472" s="3">
        <v>0</v>
      </c>
      <c r="P472" s="3">
        <v>0</v>
      </c>
      <c r="Q472" s="3">
        <v>0</v>
      </c>
      <c r="R472" s="3">
        <v>0</v>
      </c>
      <c r="S472" s="3">
        <v>300000</v>
      </c>
    </row>
    <row r="473" spans="1:19" ht="19.5" customHeight="1">
      <c r="A473" s="1" t="s">
        <v>653</v>
      </c>
      <c r="B473" s="16" t="s">
        <v>276</v>
      </c>
      <c r="C473" s="10">
        <v>2017</v>
      </c>
      <c r="D473" s="2">
        <f t="shared" si="90"/>
        <v>4743915</v>
      </c>
      <c r="E473" s="3">
        <v>2300000</v>
      </c>
      <c r="F473" s="4">
        <v>0</v>
      </c>
      <c r="G473" s="3">
        <v>0</v>
      </c>
      <c r="H473" s="9">
        <v>0</v>
      </c>
      <c r="I473" s="9">
        <v>0</v>
      </c>
      <c r="J473" s="3">
        <v>0</v>
      </c>
      <c r="K473" s="3">
        <v>0</v>
      </c>
      <c r="L473" s="3">
        <v>823</v>
      </c>
      <c r="M473" s="3">
        <v>2143915</v>
      </c>
      <c r="N473" s="3">
        <v>0</v>
      </c>
      <c r="O473" s="3">
        <v>0</v>
      </c>
      <c r="P473" s="3">
        <v>0</v>
      </c>
      <c r="Q473" s="3">
        <v>0</v>
      </c>
      <c r="R473" s="3">
        <v>0</v>
      </c>
      <c r="S473" s="3">
        <v>300000</v>
      </c>
    </row>
    <row r="474" spans="1:19" ht="19.5" customHeight="1">
      <c r="A474" s="1" t="s">
        <v>654</v>
      </c>
      <c r="B474" s="16" t="s">
        <v>277</v>
      </c>
      <c r="C474" s="10">
        <v>2017</v>
      </c>
      <c r="D474" s="2">
        <f t="shared" si="90"/>
        <v>3300000</v>
      </c>
      <c r="E474" s="3">
        <v>3000000</v>
      </c>
      <c r="F474" s="4">
        <v>0</v>
      </c>
      <c r="G474" s="3">
        <v>0</v>
      </c>
      <c r="H474" s="9">
        <v>0</v>
      </c>
      <c r="I474" s="9">
        <v>0</v>
      </c>
      <c r="J474" s="3">
        <v>0</v>
      </c>
      <c r="K474" s="3">
        <v>0</v>
      </c>
      <c r="L474" s="3">
        <v>0</v>
      </c>
      <c r="M474" s="3">
        <v>0</v>
      </c>
      <c r="N474" s="3">
        <v>0</v>
      </c>
      <c r="O474" s="3">
        <v>0</v>
      </c>
      <c r="P474" s="3">
        <v>0</v>
      </c>
      <c r="Q474" s="3">
        <v>0</v>
      </c>
      <c r="R474" s="3">
        <v>0</v>
      </c>
      <c r="S474" s="3">
        <v>300000</v>
      </c>
    </row>
    <row r="475" spans="1:19" ht="19.5" customHeight="1">
      <c r="A475" s="10" t="s">
        <v>655</v>
      </c>
      <c r="B475" s="16" t="s">
        <v>278</v>
      </c>
      <c r="C475" s="10">
        <v>2017</v>
      </c>
      <c r="D475" s="2">
        <f>SUM(E475,G475,I475,K475,M475,O475,P475,Q475,R475,S475)</f>
        <v>2600000</v>
      </c>
      <c r="E475" s="3">
        <v>2300000</v>
      </c>
      <c r="F475" s="4">
        <v>0</v>
      </c>
      <c r="G475" s="3">
        <v>0</v>
      </c>
      <c r="H475" s="9">
        <v>0</v>
      </c>
      <c r="I475" s="9">
        <v>0</v>
      </c>
      <c r="J475" s="3">
        <v>0</v>
      </c>
      <c r="K475" s="3">
        <v>0</v>
      </c>
      <c r="L475" s="3">
        <v>0</v>
      </c>
      <c r="M475" s="3">
        <v>0</v>
      </c>
      <c r="N475" s="3">
        <v>0</v>
      </c>
      <c r="O475" s="3">
        <v>0</v>
      </c>
      <c r="P475" s="3">
        <v>0</v>
      </c>
      <c r="Q475" s="3">
        <v>0</v>
      </c>
      <c r="R475" s="3">
        <v>0</v>
      </c>
      <c r="S475" s="3">
        <v>300000</v>
      </c>
    </row>
    <row r="476" spans="1:19" ht="19.5" customHeight="1">
      <c r="A476" s="10" t="s">
        <v>656</v>
      </c>
      <c r="B476" s="16" t="s">
        <v>279</v>
      </c>
      <c r="C476" s="10">
        <v>2017</v>
      </c>
      <c r="D476" s="2">
        <f>SUM(E476,G476,I476,K476,M476,O476,P476,Q476,R476,S476)</f>
        <v>2600000</v>
      </c>
      <c r="E476" s="3">
        <v>2300000</v>
      </c>
      <c r="F476" s="4">
        <v>0</v>
      </c>
      <c r="G476" s="3">
        <v>0</v>
      </c>
      <c r="H476" s="9">
        <v>0</v>
      </c>
      <c r="I476" s="9">
        <v>0</v>
      </c>
      <c r="J476" s="3">
        <v>0</v>
      </c>
      <c r="K476" s="3">
        <v>0</v>
      </c>
      <c r="L476" s="3">
        <v>0</v>
      </c>
      <c r="M476" s="3">
        <v>0</v>
      </c>
      <c r="N476" s="3">
        <v>0</v>
      </c>
      <c r="O476" s="3">
        <v>0</v>
      </c>
      <c r="P476" s="3">
        <v>0</v>
      </c>
      <c r="Q476" s="3">
        <v>0</v>
      </c>
      <c r="R476" s="3">
        <v>0</v>
      </c>
      <c r="S476" s="3">
        <v>300000</v>
      </c>
    </row>
    <row r="477" spans="1:19" ht="19.5" customHeight="1">
      <c r="A477" s="10" t="s">
        <v>657</v>
      </c>
      <c r="B477" s="16" t="s">
        <v>280</v>
      </c>
      <c r="C477" s="10">
        <v>2017</v>
      </c>
      <c r="D477" s="2">
        <f>SUM(E477,G477,I477,K477,M477,O477,P477,Q477,R477,S477)</f>
        <v>2600000</v>
      </c>
      <c r="E477" s="3">
        <v>2300000</v>
      </c>
      <c r="F477" s="4">
        <v>0</v>
      </c>
      <c r="G477" s="3">
        <v>0</v>
      </c>
      <c r="H477" s="9">
        <v>0</v>
      </c>
      <c r="I477" s="9">
        <v>0</v>
      </c>
      <c r="J477" s="3">
        <v>0</v>
      </c>
      <c r="K477" s="3">
        <v>0</v>
      </c>
      <c r="L477" s="3">
        <v>0</v>
      </c>
      <c r="M477" s="3">
        <v>0</v>
      </c>
      <c r="N477" s="3">
        <v>0</v>
      </c>
      <c r="O477" s="3">
        <v>0</v>
      </c>
      <c r="P477" s="3">
        <v>0</v>
      </c>
      <c r="Q477" s="3">
        <v>0</v>
      </c>
      <c r="R477" s="3">
        <v>0</v>
      </c>
      <c r="S477" s="3">
        <v>300000</v>
      </c>
    </row>
    <row r="478" spans="1:19" ht="39.75" customHeight="1">
      <c r="A478" s="51" t="s">
        <v>1216</v>
      </c>
      <c r="B478" s="52"/>
      <c r="C478" s="15"/>
      <c r="D478" s="8">
        <f>E478+G478+I478+K478+M478+O478+P478+Q478+R478+S478</f>
        <v>5713373.4</v>
      </c>
      <c r="E478" s="8">
        <f>SUM(E479)</f>
        <v>0</v>
      </c>
      <c r="F478" s="38">
        <f aca="true" t="shared" si="91" ref="F478:S478">SUM(F479)</f>
        <v>0</v>
      </c>
      <c r="G478" s="8">
        <f t="shared" si="91"/>
        <v>0</v>
      </c>
      <c r="H478" s="8">
        <f t="shared" si="91"/>
        <v>281.9</v>
      </c>
      <c r="I478" s="8">
        <f t="shared" si="91"/>
        <v>884038.4</v>
      </c>
      <c r="J478" s="8">
        <f t="shared" si="91"/>
        <v>0</v>
      </c>
      <c r="K478" s="8">
        <f t="shared" si="91"/>
        <v>0</v>
      </c>
      <c r="L478" s="8">
        <f t="shared" si="91"/>
        <v>1027</v>
      </c>
      <c r="M478" s="8">
        <f t="shared" si="91"/>
        <v>2675335</v>
      </c>
      <c r="N478" s="8">
        <f t="shared" si="91"/>
        <v>0</v>
      </c>
      <c r="O478" s="8">
        <f t="shared" si="91"/>
        <v>0</v>
      </c>
      <c r="P478" s="8">
        <f t="shared" si="91"/>
        <v>2054000</v>
      </c>
      <c r="Q478" s="8">
        <f t="shared" si="91"/>
        <v>0</v>
      </c>
      <c r="R478" s="8">
        <f t="shared" si="91"/>
        <v>0</v>
      </c>
      <c r="S478" s="8">
        <f t="shared" si="91"/>
        <v>100000</v>
      </c>
    </row>
    <row r="479" spans="1:19" ht="19.5" customHeight="1">
      <c r="A479" s="10" t="s">
        <v>658</v>
      </c>
      <c r="B479" s="16" t="s">
        <v>1251</v>
      </c>
      <c r="C479" s="1">
        <v>2018</v>
      </c>
      <c r="D479" s="2">
        <f>SUM(E479,G479,I479,K479,M479,O479,P479,Q479,R479,S479)</f>
        <v>5713373.4</v>
      </c>
      <c r="E479" s="3">
        <v>0</v>
      </c>
      <c r="F479" s="4">
        <v>0</v>
      </c>
      <c r="G479" s="3">
        <v>0</v>
      </c>
      <c r="H479" s="9">
        <v>281.9</v>
      </c>
      <c r="I479" s="9">
        <v>884038.4</v>
      </c>
      <c r="J479" s="3">
        <v>0</v>
      </c>
      <c r="K479" s="3">
        <v>0</v>
      </c>
      <c r="L479" s="3">
        <v>1027</v>
      </c>
      <c r="M479" s="3">
        <v>2675335</v>
      </c>
      <c r="N479" s="3">
        <v>0</v>
      </c>
      <c r="O479" s="3">
        <v>0</v>
      </c>
      <c r="P479" s="3">
        <v>2054000</v>
      </c>
      <c r="Q479" s="3">
        <v>0</v>
      </c>
      <c r="R479" s="3">
        <v>0</v>
      </c>
      <c r="S479" s="3">
        <v>100000</v>
      </c>
    </row>
    <row r="480" spans="1:19" ht="39.75" customHeight="1">
      <c r="A480" s="51" t="s">
        <v>412</v>
      </c>
      <c r="B480" s="52"/>
      <c r="C480" s="15"/>
      <c r="D480" s="8">
        <f>E480+G480+I480+K480+M480+O480+P480+Q480+R480+S480</f>
        <v>2092966.4</v>
      </c>
      <c r="E480" s="8">
        <f>SUM(E481:E482)</f>
        <v>0</v>
      </c>
      <c r="F480" s="38">
        <f aca="true" t="shared" si="92" ref="F480:S480">SUM(F481:F482)</f>
        <v>0</v>
      </c>
      <c r="G480" s="8">
        <f t="shared" si="92"/>
        <v>0</v>
      </c>
      <c r="H480" s="8">
        <f t="shared" si="92"/>
        <v>667.4</v>
      </c>
      <c r="I480" s="8">
        <f t="shared" si="92"/>
        <v>2092966.4</v>
      </c>
      <c r="J480" s="8">
        <f t="shared" si="92"/>
        <v>0</v>
      </c>
      <c r="K480" s="8">
        <f t="shared" si="92"/>
        <v>0</v>
      </c>
      <c r="L480" s="8">
        <f t="shared" si="92"/>
        <v>0</v>
      </c>
      <c r="M480" s="8">
        <f t="shared" si="92"/>
        <v>0</v>
      </c>
      <c r="N480" s="8">
        <f t="shared" si="92"/>
        <v>0</v>
      </c>
      <c r="O480" s="8">
        <f t="shared" si="92"/>
        <v>0</v>
      </c>
      <c r="P480" s="8">
        <f t="shared" si="92"/>
        <v>0</v>
      </c>
      <c r="Q480" s="8">
        <f t="shared" si="92"/>
        <v>0</v>
      </c>
      <c r="R480" s="8">
        <f t="shared" si="92"/>
        <v>0</v>
      </c>
      <c r="S480" s="8">
        <f t="shared" si="92"/>
        <v>0</v>
      </c>
    </row>
    <row r="481" spans="1:19" ht="19.5" customHeight="1">
      <c r="A481" s="10" t="s">
        <v>659</v>
      </c>
      <c r="B481" s="16" t="s">
        <v>315</v>
      </c>
      <c r="C481" s="1">
        <v>2018</v>
      </c>
      <c r="D481" s="2">
        <f>SUM(E481,G481,I481,K481,M481,O481,P481,Q481,R481,S481)</f>
        <v>884038.4</v>
      </c>
      <c r="E481" s="3">
        <v>0</v>
      </c>
      <c r="F481" s="4">
        <v>0</v>
      </c>
      <c r="G481" s="3">
        <v>0</v>
      </c>
      <c r="H481" s="9">
        <v>281.9</v>
      </c>
      <c r="I481" s="9">
        <v>884038.4</v>
      </c>
      <c r="J481" s="3">
        <v>0</v>
      </c>
      <c r="K481" s="3">
        <v>0</v>
      </c>
      <c r="L481" s="3">
        <v>0</v>
      </c>
      <c r="M481" s="3">
        <v>0</v>
      </c>
      <c r="N481" s="3">
        <v>0</v>
      </c>
      <c r="O481" s="3">
        <v>0</v>
      </c>
      <c r="P481" s="3">
        <v>0</v>
      </c>
      <c r="Q481" s="3">
        <v>0</v>
      </c>
      <c r="R481" s="3">
        <v>0</v>
      </c>
      <c r="S481" s="3">
        <v>0</v>
      </c>
    </row>
    <row r="482" spans="1:19" ht="19.5" customHeight="1">
      <c r="A482" s="10" t="s">
        <v>660</v>
      </c>
      <c r="B482" s="16" t="s">
        <v>316</v>
      </c>
      <c r="C482" s="1">
        <v>2018</v>
      </c>
      <c r="D482" s="2">
        <f>SUM(E482,G482,I482,K482,M482,O482,P482,Q482,R482,S482)</f>
        <v>1208928</v>
      </c>
      <c r="E482" s="3">
        <v>0</v>
      </c>
      <c r="F482" s="4">
        <v>0</v>
      </c>
      <c r="G482" s="3">
        <v>0</v>
      </c>
      <c r="H482" s="9">
        <v>385.5</v>
      </c>
      <c r="I482" s="9">
        <v>1208928</v>
      </c>
      <c r="J482" s="3">
        <v>0</v>
      </c>
      <c r="K482" s="3">
        <v>0</v>
      </c>
      <c r="L482" s="3">
        <v>0</v>
      </c>
      <c r="M482" s="3">
        <v>0</v>
      </c>
      <c r="N482" s="3">
        <v>0</v>
      </c>
      <c r="O482" s="3">
        <v>0</v>
      </c>
      <c r="P482" s="3">
        <v>0</v>
      </c>
      <c r="Q482" s="3">
        <v>0</v>
      </c>
      <c r="R482" s="3">
        <v>0</v>
      </c>
      <c r="S482" s="3">
        <v>0</v>
      </c>
    </row>
    <row r="483" spans="1:19" s="13" customFormat="1" ht="39.75" customHeight="1">
      <c r="A483" s="51" t="s">
        <v>415</v>
      </c>
      <c r="B483" s="51"/>
      <c r="C483" s="34"/>
      <c r="D483" s="8">
        <f>E483+G483+I483+K483+M483+O483+P483+Q483+R483+S483</f>
        <v>10228202.91</v>
      </c>
      <c r="E483" s="8">
        <f>SUM(E484:E487)</f>
        <v>0</v>
      </c>
      <c r="F483" s="38">
        <f aca="true" t="shared" si="93" ref="F483:S483">SUM(F484:F487)</f>
        <v>0</v>
      </c>
      <c r="G483" s="8">
        <f t="shared" si="93"/>
        <v>0</v>
      </c>
      <c r="H483" s="8">
        <f t="shared" si="93"/>
        <v>2220.6000000000004</v>
      </c>
      <c r="I483" s="8">
        <f t="shared" si="93"/>
        <v>10228202.91</v>
      </c>
      <c r="J483" s="8">
        <f t="shared" si="93"/>
        <v>0</v>
      </c>
      <c r="K483" s="8">
        <f t="shared" si="93"/>
        <v>0</v>
      </c>
      <c r="L483" s="8">
        <f t="shared" si="93"/>
        <v>0</v>
      </c>
      <c r="M483" s="8">
        <f t="shared" si="93"/>
        <v>0</v>
      </c>
      <c r="N483" s="8">
        <f t="shared" si="93"/>
        <v>0</v>
      </c>
      <c r="O483" s="8">
        <f t="shared" si="93"/>
        <v>0</v>
      </c>
      <c r="P483" s="8">
        <f t="shared" si="93"/>
        <v>0</v>
      </c>
      <c r="Q483" s="8">
        <f t="shared" si="93"/>
        <v>0</v>
      </c>
      <c r="R483" s="8">
        <f t="shared" si="93"/>
        <v>0</v>
      </c>
      <c r="S483" s="8">
        <f t="shared" si="93"/>
        <v>0</v>
      </c>
    </row>
    <row r="484" spans="1:19" ht="19.5" customHeight="1">
      <c r="A484" s="10" t="s">
        <v>661</v>
      </c>
      <c r="B484" s="16" t="s">
        <v>735</v>
      </c>
      <c r="C484" s="1">
        <v>2018</v>
      </c>
      <c r="D484" s="2">
        <f>SUM(E484,G484,I484,K484,M484,O484,P484,Q484,R484,S484)</f>
        <v>2238487.05</v>
      </c>
      <c r="E484" s="3">
        <v>0</v>
      </c>
      <c r="F484" s="4">
        <v>0</v>
      </c>
      <c r="G484" s="3">
        <v>0</v>
      </c>
      <c r="H484" s="3">
        <v>491.7</v>
      </c>
      <c r="I484" s="3">
        <v>2238487.05</v>
      </c>
      <c r="J484" s="3">
        <v>0</v>
      </c>
      <c r="K484" s="3">
        <v>0</v>
      </c>
      <c r="L484" s="3">
        <v>0</v>
      </c>
      <c r="M484" s="3">
        <v>0</v>
      </c>
      <c r="N484" s="3">
        <v>0</v>
      </c>
      <c r="O484" s="3">
        <v>0</v>
      </c>
      <c r="P484" s="3">
        <v>0</v>
      </c>
      <c r="Q484" s="3">
        <v>0</v>
      </c>
      <c r="R484" s="3">
        <v>0</v>
      </c>
      <c r="S484" s="3">
        <v>0</v>
      </c>
    </row>
    <row r="485" spans="1:19" ht="19.5" customHeight="1">
      <c r="A485" s="10" t="s">
        <v>662</v>
      </c>
      <c r="B485" s="16" t="s">
        <v>736</v>
      </c>
      <c r="C485" s="1">
        <v>2018</v>
      </c>
      <c r="D485" s="2">
        <f>SUM(E485,G485,I485,K485,M485,O485,P485,Q485,R485,S485)</f>
        <v>2937768.05</v>
      </c>
      <c r="E485" s="3">
        <v>0</v>
      </c>
      <c r="F485" s="4">
        <v>0</v>
      </c>
      <c r="G485" s="3">
        <v>0</v>
      </c>
      <c r="H485" s="3">
        <v>612.5</v>
      </c>
      <c r="I485" s="3">
        <v>2937768.05</v>
      </c>
      <c r="J485" s="3">
        <v>0</v>
      </c>
      <c r="K485" s="3">
        <v>0</v>
      </c>
      <c r="L485" s="3">
        <v>0</v>
      </c>
      <c r="M485" s="3">
        <v>0</v>
      </c>
      <c r="N485" s="3">
        <v>0</v>
      </c>
      <c r="O485" s="3">
        <v>0</v>
      </c>
      <c r="P485" s="3">
        <v>0</v>
      </c>
      <c r="Q485" s="3">
        <v>0</v>
      </c>
      <c r="R485" s="3">
        <v>0</v>
      </c>
      <c r="S485" s="3">
        <v>0</v>
      </c>
    </row>
    <row r="486" spans="1:19" ht="19.5" customHeight="1">
      <c r="A486" s="1" t="s">
        <v>663</v>
      </c>
      <c r="B486" s="16" t="s">
        <v>737</v>
      </c>
      <c r="C486" s="1">
        <v>2018</v>
      </c>
      <c r="D486" s="2">
        <f>SUM(E486,G486,I486,K486,M486,O486,P486,Q486,R486,S486)</f>
        <v>2755142.47</v>
      </c>
      <c r="E486" s="3">
        <v>0</v>
      </c>
      <c r="F486" s="4">
        <v>0</v>
      </c>
      <c r="G486" s="3">
        <v>0</v>
      </c>
      <c r="H486" s="3">
        <v>593.1</v>
      </c>
      <c r="I486" s="3">
        <v>2755142.47</v>
      </c>
      <c r="J486" s="3">
        <v>0</v>
      </c>
      <c r="K486" s="3">
        <v>0</v>
      </c>
      <c r="L486" s="3">
        <v>0</v>
      </c>
      <c r="M486" s="3">
        <v>0</v>
      </c>
      <c r="N486" s="3">
        <v>0</v>
      </c>
      <c r="O486" s="3">
        <v>0</v>
      </c>
      <c r="P486" s="3">
        <v>0</v>
      </c>
      <c r="Q486" s="3">
        <v>0</v>
      </c>
      <c r="R486" s="3">
        <v>0</v>
      </c>
      <c r="S486" s="3">
        <v>0</v>
      </c>
    </row>
    <row r="487" spans="1:19" ht="19.5" customHeight="1">
      <c r="A487" s="10" t="s">
        <v>664</v>
      </c>
      <c r="B487" s="16" t="s">
        <v>738</v>
      </c>
      <c r="C487" s="1">
        <v>2018</v>
      </c>
      <c r="D487" s="2">
        <f>SUM(E487,G487,I487,K487,M487,O487,P487,Q487,R487,S487)</f>
        <v>2296805.34</v>
      </c>
      <c r="E487" s="3">
        <v>0</v>
      </c>
      <c r="F487" s="4">
        <v>0</v>
      </c>
      <c r="G487" s="3">
        <v>0</v>
      </c>
      <c r="H487" s="3">
        <v>523.3</v>
      </c>
      <c r="I487" s="3">
        <v>2296805.34</v>
      </c>
      <c r="J487" s="3">
        <v>0</v>
      </c>
      <c r="K487" s="3">
        <v>0</v>
      </c>
      <c r="L487" s="3">
        <v>0</v>
      </c>
      <c r="M487" s="3">
        <v>0</v>
      </c>
      <c r="N487" s="3">
        <v>0</v>
      </c>
      <c r="O487" s="3">
        <v>0</v>
      </c>
      <c r="P487" s="3">
        <v>0</v>
      </c>
      <c r="Q487" s="3">
        <v>0</v>
      </c>
      <c r="R487" s="3">
        <v>0</v>
      </c>
      <c r="S487" s="3">
        <v>0</v>
      </c>
    </row>
    <row r="488" spans="1:19" ht="39.75" customHeight="1">
      <c r="A488" s="51" t="s">
        <v>416</v>
      </c>
      <c r="B488" s="51"/>
      <c r="C488" s="15"/>
      <c r="D488" s="8">
        <f>E488+G488+I488+K488+M488+O488+P488+Q488+R488+S488</f>
        <v>14777905.72</v>
      </c>
      <c r="E488" s="8">
        <f>SUM(E489:E493)</f>
        <v>0</v>
      </c>
      <c r="F488" s="38">
        <f aca="true" t="shared" si="94" ref="F488:S488">SUM(F489:F493)</f>
        <v>0</v>
      </c>
      <c r="G488" s="8">
        <f t="shared" si="94"/>
        <v>0</v>
      </c>
      <c r="H488" s="8">
        <f t="shared" si="94"/>
        <v>3077.3</v>
      </c>
      <c r="I488" s="8">
        <f t="shared" si="94"/>
        <v>13350886.72</v>
      </c>
      <c r="J488" s="8">
        <f t="shared" si="94"/>
        <v>0</v>
      </c>
      <c r="K488" s="8">
        <f t="shared" si="94"/>
        <v>0</v>
      </c>
      <c r="L488" s="8">
        <f t="shared" si="94"/>
        <v>547.8</v>
      </c>
      <c r="M488" s="8">
        <f t="shared" si="94"/>
        <v>1427019</v>
      </c>
      <c r="N488" s="8">
        <f t="shared" si="94"/>
        <v>0</v>
      </c>
      <c r="O488" s="8">
        <f t="shared" si="94"/>
        <v>0</v>
      </c>
      <c r="P488" s="8">
        <f t="shared" si="94"/>
        <v>0</v>
      </c>
      <c r="Q488" s="8">
        <f t="shared" si="94"/>
        <v>0</v>
      </c>
      <c r="R488" s="8">
        <f t="shared" si="94"/>
        <v>0</v>
      </c>
      <c r="S488" s="8">
        <f t="shared" si="94"/>
        <v>0</v>
      </c>
    </row>
    <row r="489" spans="1:19" ht="19.5" customHeight="1">
      <c r="A489" s="10" t="s">
        <v>665</v>
      </c>
      <c r="B489" s="16" t="s">
        <v>325</v>
      </c>
      <c r="C489" s="1">
        <v>2018</v>
      </c>
      <c r="D489" s="2">
        <f>SUM(E489,G489,I489,K489,M489,O489,P489,Q489,R489,S489)</f>
        <v>2718762.17</v>
      </c>
      <c r="E489" s="3">
        <v>0</v>
      </c>
      <c r="F489" s="4">
        <v>0</v>
      </c>
      <c r="G489" s="3">
        <v>0</v>
      </c>
      <c r="H489" s="9">
        <v>592.6</v>
      </c>
      <c r="I489" s="9">
        <v>2718762.17</v>
      </c>
      <c r="J489" s="3">
        <v>0</v>
      </c>
      <c r="K489" s="3">
        <v>0</v>
      </c>
      <c r="L489" s="3">
        <v>0</v>
      </c>
      <c r="M489" s="3">
        <v>0</v>
      </c>
      <c r="N489" s="3">
        <v>0</v>
      </c>
      <c r="O489" s="3">
        <v>0</v>
      </c>
      <c r="P489" s="3">
        <v>0</v>
      </c>
      <c r="Q489" s="3">
        <v>0</v>
      </c>
      <c r="R489" s="3">
        <v>0</v>
      </c>
      <c r="S489" s="3">
        <v>0</v>
      </c>
    </row>
    <row r="490" spans="1:19" ht="19.5" customHeight="1">
      <c r="A490" s="10" t="s">
        <v>666</v>
      </c>
      <c r="B490" s="16" t="s">
        <v>326</v>
      </c>
      <c r="C490" s="1">
        <v>2018</v>
      </c>
      <c r="D490" s="2">
        <f>SUM(E490,G490,I490,K490,M490,O490,P490,Q490,R490,S490)</f>
        <v>3930848.59</v>
      </c>
      <c r="E490" s="3">
        <v>0</v>
      </c>
      <c r="F490" s="4">
        <v>0</v>
      </c>
      <c r="G490" s="3">
        <v>0</v>
      </c>
      <c r="H490" s="9">
        <v>607.3</v>
      </c>
      <c r="I490" s="9">
        <v>2503829.59</v>
      </c>
      <c r="J490" s="3">
        <v>0</v>
      </c>
      <c r="K490" s="3">
        <v>0</v>
      </c>
      <c r="L490" s="3">
        <v>547.8</v>
      </c>
      <c r="M490" s="3">
        <v>1427019</v>
      </c>
      <c r="N490" s="3">
        <v>0</v>
      </c>
      <c r="O490" s="3">
        <v>0</v>
      </c>
      <c r="P490" s="3">
        <v>0</v>
      </c>
      <c r="Q490" s="3">
        <v>0</v>
      </c>
      <c r="R490" s="3">
        <v>0</v>
      </c>
      <c r="S490" s="3">
        <v>0</v>
      </c>
    </row>
    <row r="491" spans="1:19" ht="19.5" customHeight="1">
      <c r="A491" s="10" t="s">
        <v>667</v>
      </c>
      <c r="B491" s="16" t="s">
        <v>327</v>
      </c>
      <c r="C491" s="1">
        <v>2018</v>
      </c>
      <c r="D491" s="2">
        <f>SUM(E491,G491,I491,K491,M491,O491,P491,Q491,R491,S491)</f>
        <v>2531368.24</v>
      </c>
      <c r="E491" s="3">
        <v>0</v>
      </c>
      <c r="F491" s="4">
        <v>0</v>
      </c>
      <c r="G491" s="3">
        <v>0</v>
      </c>
      <c r="H491" s="9">
        <v>607.3</v>
      </c>
      <c r="I491" s="9">
        <v>2531368.24</v>
      </c>
      <c r="J491" s="3">
        <v>0</v>
      </c>
      <c r="K491" s="3">
        <v>0</v>
      </c>
      <c r="L491" s="3">
        <v>0</v>
      </c>
      <c r="M491" s="3">
        <v>0</v>
      </c>
      <c r="N491" s="3">
        <v>0</v>
      </c>
      <c r="O491" s="3">
        <v>0</v>
      </c>
      <c r="P491" s="3">
        <v>0</v>
      </c>
      <c r="Q491" s="3">
        <v>0</v>
      </c>
      <c r="R491" s="3">
        <v>0</v>
      </c>
      <c r="S491" s="3">
        <v>0</v>
      </c>
    </row>
    <row r="492" spans="1:19" ht="19.5" customHeight="1">
      <c r="A492" s="10" t="s">
        <v>668</v>
      </c>
      <c r="B492" s="16" t="s">
        <v>328</v>
      </c>
      <c r="C492" s="1">
        <v>2018</v>
      </c>
      <c r="D492" s="2">
        <f>SUM(E492,G492,I492,K492,M492,O492,P492,Q492,R492,S492)</f>
        <v>3077519.91</v>
      </c>
      <c r="E492" s="3">
        <v>0</v>
      </c>
      <c r="F492" s="4">
        <v>0</v>
      </c>
      <c r="G492" s="3">
        <v>0</v>
      </c>
      <c r="H492" s="9">
        <v>668.7</v>
      </c>
      <c r="I492" s="9">
        <v>3077519.91</v>
      </c>
      <c r="J492" s="3">
        <v>0</v>
      </c>
      <c r="K492" s="3">
        <v>0</v>
      </c>
      <c r="L492" s="3">
        <v>0</v>
      </c>
      <c r="M492" s="3">
        <v>0</v>
      </c>
      <c r="N492" s="3">
        <v>0</v>
      </c>
      <c r="O492" s="3">
        <v>0</v>
      </c>
      <c r="P492" s="3">
        <v>0</v>
      </c>
      <c r="Q492" s="3">
        <v>0</v>
      </c>
      <c r="R492" s="3">
        <v>0</v>
      </c>
      <c r="S492" s="3">
        <v>0</v>
      </c>
    </row>
    <row r="493" spans="1:19" ht="19.5" customHeight="1">
      <c r="A493" s="10" t="s">
        <v>669</v>
      </c>
      <c r="B493" s="16" t="s">
        <v>335</v>
      </c>
      <c r="C493" s="1">
        <v>2019</v>
      </c>
      <c r="D493" s="2">
        <f>SUM(E493,G493,I493,K493,M493,O493,P493,Q493,R493,S493)</f>
        <v>2519406.81</v>
      </c>
      <c r="E493" s="3">
        <v>0</v>
      </c>
      <c r="F493" s="4">
        <v>0</v>
      </c>
      <c r="G493" s="3">
        <v>0</v>
      </c>
      <c r="H493" s="9">
        <v>601.4</v>
      </c>
      <c r="I493" s="9">
        <v>2519406.81</v>
      </c>
      <c r="J493" s="3">
        <v>0</v>
      </c>
      <c r="K493" s="3">
        <v>0</v>
      </c>
      <c r="L493" s="3">
        <v>0</v>
      </c>
      <c r="M493" s="3">
        <v>0</v>
      </c>
      <c r="N493" s="3">
        <v>0</v>
      </c>
      <c r="O493" s="3">
        <v>0</v>
      </c>
      <c r="P493" s="3">
        <v>0</v>
      </c>
      <c r="Q493" s="3">
        <v>0</v>
      </c>
      <c r="R493" s="3">
        <v>0</v>
      </c>
      <c r="S493" s="3">
        <v>0</v>
      </c>
    </row>
    <row r="494" spans="1:19" ht="39.75" customHeight="1">
      <c r="A494" s="57" t="s">
        <v>726</v>
      </c>
      <c r="B494" s="57"/>
      <c r="C494" s="15"/>
      <c r="D494" s="8">
        <f>E494+G494+I494+K494+M494+O494+P494+Q494+R494+S494</f>
        <v>9745808</v>
      </c>
      <c r="E494" s="8">
        <f>SUM(E495:E498)</f>
        <v>2400000</v>
      </c>
      <c r="F494" s="38">
        <f aca="true" t="shared" si="95" ref="F494:S494">SUM(F495:F498)</f>
        <v>0</v>
      </c>
      <c r="G494" s="8">
        <f t="shared" si="95"/>
        <v>0</v>
      </c>
      <c r="H494" s="8">
        <f t="shared" si="95"/>
        <v>2168</v>
      </c>
      <c r="I494" s="8">
        <f t="shared" si="95"/>
        <v>6745808</v>
      </c>
      <c r="J494" s="8">
        <f t="shared" si="95"/>
        <v>0</v>
      </c>
      <c r="K494" s="8">
        <f t="shared" si="95"/>
        <v>0</v>
      </c>
      <c r="L494" s="8">
        <f t="shared" si="95"/>
        <v>0</v>
      </c>
      <c r="M494" s="8">
        <f t="shared" si="95"/>
        <v>0</v>
      </c>
      <c r="N494" s="8">
        <f t="shared" si="95"/>
        <v>0</v>
      </c>
      <c r="O494" s="8">
        <f t="shared" si="95"/>
        <v>0</v>
      </c>
      <c r="P494" s="8">
        <f t="shared" si="95"/>
        <v>0</v>
      </c>
      <c r="Q494" s="8">
        <f t="shared" si="95"/>
        <v>0</v>
      </c>
      <c r="R494" s="8">
        <f t="shared" si="95"/>
        <v>0</v>
      </c>
      <c r="S494" s="8">
        <f t="shared" si="95"/>
        <v>600000</v>
      </c>
    </row>
    <row r="495" spans="1:19" ht="19.5" customHeight="1">
      <c r="A495" s="10" t="s">
        <v>670</v>
      </c>
      <c r="B495" s="16" t="s">
        <v>336</v>
      </c>
      <c r="C495" s="1">
        <v>2018</v>
      </c>
      <c r="D495" s="2">
        <f>SUM(E495,G495,I495,K495,M495,O495,P495,Q495,R495,S495)</f>
        <v>2226560</v>
      </c>
      <c r="E495" s="3">
        <v>0</v>
      </c>
      <c r="F495" s="4">
        <v>0</v>
      </c>
      <c r="G495" s="3">
        <v>0</v>
      </c>
      <c r="H495" s="9">
        <v>710</v>
      </c>
      <c r="I495" s="9">
        <v>2226560</v>
      </c>
      <c r="J495" s="3">
        <v>0</v>
      </c>
      <c r="K495" s="3">
        <v>0</v>
      </c>
      <c r="L495" s="3">
        <v>0</v>
      </c>
      <c r="M495" s="3">
        <v>0</v>
      </c>
      <c r="N495" s="3">
        <v>0</v>
      </c>
      <c r="O495" s="3">
        <v>0</v>
      </c>
      <c r="P495" s="3">
        <v>0</v>
      </c>
      <c r="Q495" s="3">
        <v>0</v>
      </c>
      <c r="R495" s="3">
        <v>0</v>
      </c>
      <c r="S495" s="3">
        <v>0</v>
      </c>
    </row>
    <row r="496" spans="1:19" ht="19.5" customHeight="1">
      <c r="A496" s="10" t="s">
        <v>671</v>
      </c>
      <c r="B496" s="16" t="s">
        <v>337</v>
      </c>
      <c r="C496" s="1">
        <v>2018</v>
      </c>
      <c r="D496" s="2">
        <f>SUM(E496,G496,I496,K496,M496,O496,P496,Q496,R496,S496)</f>
        <v>3726560</v>
      </c>
      <c r="E496" s="3">
        <v>1200000</v>
      </c>
      <c r="H496" s="9">
        <v>710</v>
      </c>
      <c r="I496" s="9">
        <v>2226560</v>
      </c>
      <c r="J496" s="3">
        <v>0</v>
      </c>
      <c r="K496" s="3">
        <v>0</v>
      </c>
      <c r="L496" s="3">
        <v>0</v>
      </c>
      <c r="M496" s="3">
        <v>0</v>
      </c>
      <c r="N496" s="3">
        <v>0</v>
      </c>
      <c r="O496" s="3">
        <v>0</v>
      </c>
      <c r="P496" s="3">
        <v>0</v>
      </c>
      <c r="Q496" s="3">
        <v>0</v>
      </c>
      <c r="R496" s="3">
        <v>0</v>
      </c>
      <c r="S496" s="3">
        <v>300000</v>
      </c>
    </row>
    <row r="497" spans="1:19" ht="19.5" customHeight="1">
      <c r="A497" s="10" t="s">
        <v>672</v>
      </c>
      <c r="B497" s="16" t="s">
        <v>1223</v>
      </c>
      <c r="C497" s="1"/>
      <c r="D497" s="2">
        <f>SUM(E497,G497,I497,K497,M497,O497,P497,Q497,R497,S497)</f>
        <v>1170000</v>
      </c>
      <c r="E497" s="3">
        <v>0</v>
      </c>
      <c r="F497" s="4">
        <v>0</v>
      </c>
      <c r="G497" s="3">
        <v>0</v>
      </c>
      <c r="H497" s="9">
        <v>390</v>
      </c>
      <c r="I497" s="9">
        <v>1170000</v>
      </c>
      <c r="J497" s="3">
        <v>0</v>
      </c>
      <c r="K497" s="3">
        <v>0</v>
      </c>
      <c r="L497" s="3">
        <v>0</v>
      </c>
      <c r="M497" s="3">
        <v>0</v>
      </c>
      <c r="N497" s="3">
        <v>0</v>
      </c>
      <c r="O497" s="3">
        <v>0</v>
      </c>
      <c r="P497" s="3">
        <v>0</v>
      </c>
      <c r="Q497" s="3">
        <v>0</v>
      </c>
      <c r="R497" s="3">
        <v>0</v>
      </c>
      <c r="S497" s="3">
        <v>0</v>
      </c>
    </row>
    <row r="498" spans="1:19" ht="19.5" customHeight="1">
      <c r="A498" s="10" t="s">
        <v>673</v>
      </c>
      <c r="B498" s="16" t="s">
        <v>338</v>
      </c>
      <c r="C498" s="1">
        <v>2018</v>
      </c>
      <c r="D498" s="2">
        <f>SUM(E498,G498,I498,K498,M498,O498,P498,Q498,R498,S498)</f>
        <v>2622688</v>
      </c>
      <c r="E498" s="3">
        <v>1200000</v>
      </c>
      <c r="H498" s="9">
        <v>358</v>
      </c>
      <c r="I498" s="9">
        <v>1122688</v>
      </c>
      <c r="J498" s="3">
        <v>0</v>
      </c>
      <c r="K498" s="3">
        <v>0</v>
      </c>
      <c r="L498" s="3">
        <v>0</v>
      </c>
      <c r="M498" s="3">
        <v>0</v>
      </c>
      <c r="N498" s="3">
        <v>0</v>
      </c>
      <c r="O498" s="3">
        <v>0</v>
      </c>
      <c r="P498" s="3">
        <v>0</v>
      </c>
      <c r="Q498" s="3">
        <v>0</v>
      </c>
      <c r="R498" s="3">
        <v>0</v>
      </c>
      <c r="S498" s="3">
        <v>300000</v>
      </c>
    </row>
    <row r="499" spans="1:19" s="13" customFormat="1" ht="19.5" customHeight="1">
      <c r="A499" s="51" t="s">
        <v>440</v>
      </c>
      <c r="B499" s="51"/>
      <c r="C499" s="15"/>
      <c r="D499" s="8">
        <f>E499+G499+I499+K499+M499+O499+P499+Q499+R499+S499</f>
        <v>8008800</v>
      </c>
      <c r="E499" s="8">
        <f>SUM(E500:E504)</f>
        <v>0</v>
      </c>
      <c r="F499" s="38">
        <f aca="true" t="shared" si="96" ref="F499:S499">SUM(F500:F504)</f>
        <v>0</v>
      </c>
      <c r="G499" s="8">
        <f t="shared" si="96"/>
        <v>0</v>
      </c>
      <c r="H499" s="8">
        <f t="shared" si="96"/>
        <v>2590.6</v>
      </c>
      <c r="I499" s="8">
        <f t="shared" si="96"/>
        <v>8008800</v>
      </c>
      <c r="J499" s="8">
        <f t="shared" si="96"/>
        <v>0</v>
      </c>
      <c r="K499" s="8">
        <f t="shared" si="96"/>
        <v>0</v>
      </c>
      <c r="L499" s="8">
        <f t="shared" si="96"/>
        <v>0</v>
      </c>
      <c r="M499" s="8">
        <f t="shared" si="96"/>
        <v>0</v>
      </c>
      <c r="N499" s="8">
        <f t="shared" si="96"/>
        <v>0</v>
      </c>
      <c r="O499" s="8">
        <f t="shared" si="96"/>
        <v>0</v>
      </c>
      <c r="P499" s="8">
        <f t="shared" si="96"/>
        <v>0</v>
      </c>
      <c r="Q499" s="8">
        <f t="shared" si="96"/>
        <v>0</v>
      </c>
      <c r="R499" s="8">
        <f t="shared" si="96"/>
        <v>0</v>
      </c>
      <c r="S499" s="8">
        <f t="shared" si="96"/>
        <v>0</v>
      </c>
    </row>
    <row r="500" spans="1:19" ht="19.5" customHeight="1">
      <c r="A500" s="10" t="s">
        <v>674</v>
      </c>
      <c r="B500" s="16" t="s">
        <v>346</v>
      </c>
      <c r="C500" s="1">
        <v>2018</v>
      </c>
      <c r="D500" s="2">
        <f>SUM(E500,G500,I500,K500,M500,O500,P500,Q500,R500,S500)</f>
        <v>909440</v>
      </c>
      <c r="E500" s="3">
        <v>0</v>
      </c>
      <c r="F500" s="4">
        <v>0</v>
      </c>
      <c r="G500" s="3">
        <v>0</v>
      </c>
      <c r="H500" s="9">
        <v>290</v>
      </c>
      <c r="I500" s="14">
        <v>909440</v>
      </c>
      <c r="J500" s="3">
        <v>0</v>
      </c>
      <c r="K500" s="3">
        <v>0</v>
      </c>
      <c r="L500" s="3">
        <v>0</v>
      </c>
      <c r="M500" s="3">
        <v>0</v>
      </c>
      <c r="N500" s="3">
        <v>0</v>
      </c>
      <c r="O500" s="3">
        <v>0</v>
      </c>
      <c r="P500" s="3">
        <v>0</v>
      </c>
      <c r="Q500" s="3">
        <v>0</v>
      </c>
      <c r="R500" s="3">
        <v>0</v>
      </c>
      <c r="S500" s="3">
        <v>0</v>
      </c>
    </row>
    <row r="501" spans="1:19" ht="19.5" customHeight="1">
      <c r="A501" s="10" t="s">
        <v>675</v>
      </c>
      <c r="B501" s="16" t="s">
        <v>347</v>
      </c>
      <c r="C501" s="1">
        <v>2018</v>
      </c>
      <c r="D501" s="2">
        <f>SUM(E501,G501,I501,K501,M501,O501,P501,Q501,R501,S501)</f>
        <v>2101120</v>
      </c>
      <c r="E501" s="3">
        <v>0</v>
      </c>
      <c r="F501" s="4">
        <v>0</v>
      </c>
      <c r="G501" s="3">
        <v>0</v>
      </c>
      <c r="H501" s="9">
        <v>670</v>
      </c>
      <c r="I501" s="14">
        <v>2101120</v>
      </c>
      <c r="J501" s="3">
        <v>0</v>
      </c>
      <c r="K501" s="3">
        <v>0</v>
      </c>
      <c r="L501" s="3">
        <v>0</v>
      </c>
      <c r="M501" s="3">
        <v>0</v>
      </c>
      <c r="N501" s="3">
        <v>0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</row>
    <row r="502" spans="1:19" ht="19.5" customHeight="1">
      <c r="A502" s="1" t="s">
        <v>676</v>
      </c>
      <c r="B502" s="16" t="s">
        <v>1275</v>
      </c>
      <c r="C502" s="1"/>
      <c r="D502" s="2">
        <f>SUM(E502,G502,I502,K502,M502,O502,P502,Q502,R502,S502)</f>
        <v>2521800</v>
      </c>
      <c r="E502" s="3">
        <v>0</v>
      </c>
      <c r="F502" s="4">
        <v>0</v>
      </c>
      <c r="G502" s="3">
        <v>0</v>
      </c>
      <c r="H502" s="9">
        <v>840.6</v>
      </c>
      <c r="I502" s="14">
        <v>2521800</v>
      </c>
      <c r="J502" s="3">
        <v>0</v>
      </c>
      <c r="K502" s="3">
        <v>0</v>
      </c>
      <c r="L502" s="3">
        <v>0</v>
      </c>
      <c r="M502" s="3">
        <v>0</v>
      </c>
      <c r="N502" s="3">
        <v>0</v>
      </c>
      <c r="O502" s="3">
        <v>0</v>
      </c>
      <c r="P502" s="3">
        <v>0</v>
      </c>
      <c r="Q502" s="3">
        <v>0</v>
      </c>
      <c r="R502" s="3">
        <v>0</v>
      </c>
      <c r="S502" s="3">
        <v>0</v>
      </c>
    </row>
    <row r="503" spans="1:19" ht="19.5" customHeight="1">
      <c r="A503" s="10" t="s">
        <v>677</v>
      </c>
      <c r="B503" s="16" t="s">
        <v>348</v>
      </c>
      <c r="C503" s="1">
        <v>2018</v>
      </c>
      <c r="D503" s="2">
        <f>SUM(E503,G503,I503,K503,M503,O503,P503,Q503,R503,S503)</f>
        <v>375320</v>
      </c>
      <c r="E503" s="3">
        <v>0</v>
      </c>
      <c r="F503" s="4">
        <v>0</v>
      </c>
      <c r="G503" s="3">
        <v>0</v>
      </c>
      <c r="H503" s="9">
        <v>120</v>
      </c>
      <c r="I503" s="14">
        <v>375320</v>
      </c>
      <c r="J503" s="3">
        <v>0</v>
      </c>
      <c r="K503" s="3">
        <v>0</v>
      </c>
      <c r="L503" s="3">
        <v>0</v>
      </c>
      <c r="M503" s="3">
        <v>0</v>
      </c>
      <c r="N503" s="3">
        <v>0</v>
      </c>
      <c r="O503" s="3">
        <v>0</v>
      </c>
      <c r="P503" s="3">
        <v>0</v>
      </c>
      <c r="Q503" s="3">
        <v>0</v>
      </c>
      <c r="R503" s="3">
        <v>0</v>
      </c>
      <c r="S503" s="3">
        <v>0</v>
      </c>
    </row>
    <row r="504" spans="1:19" ht="19.5" customHeight="1">
      <c r="A504" s="10" t="s">
        <v>678</v>
      </c>
      <c r="B504" s="16" t="s">
        <v>349</v>
      </c>
      <c r="C504" s="1">
        <v>2018</v>
      </c>
      <c r="D504" s="2">
        <f>SUM(E504,G504,I504,K504,M504,O504,P504,Q504,R504,S504)</f>
        <v>2101120</v>
      </c>
      <c r="E504" s="3">
        <v>0</v>
      </c>
      <c r="F504" s="4">
        <v>0</v>
      </c>
      <c r="G504" s="3">
        <v>0</v>
      </c>
      <c r="H504" s="9">
        <v>670</v>
      </c>
      <c r="I504" s="14">
        <v>2101120</v>
      </c>
      <c r="J504" s="3">
        <v>0</v>
      </c>
      <c r="K504" s="3">
        <v>0</v>
      </c>
      <c r="L504" s="3">
        <v>0</v>
      </c>
      <c r="M504" s="3">
        <v>0</v>
      </c>
      <c r="N504" s="3">
        <v>0</v>
      </c>
      <c r="O504" s="3">
        <v>0</v>
      </c>
      <c r="P504" s="3">
        <v>0</v>
      </c>
      <c r="Q504" s="3">
        <v>0</v>
      </c>
      <c r="R504" s="3">
        <v>0</v>
      </c>
      <c r="S504" s="3">
        <v>0</v>
      </c>
    </row>
    <row r="505" spans="1:19" s="13" customFormat="1" ht="39.75" customHeight="1">
      <c r="A505" s="51" t="s">
        <v>441</v>
      </c>
      <c r="B505" s="51"/>
      <c r="C505" s="15"/>
      <c r="D505" s="8">
        <f>E505+G505+I505+K505+M505+O505+P505+Q505+R505+S505</f>
        <v>1928960</v>
      </c>
      <c r="E505" s="8">
        <f>SUM(E506)</f>
        <v>0</v>
      </c>
      <c r="F505" s="38">
        <f aca="true" t="shared" si="97" ref="F505:S505">SUM(F506)</f>
        <v>0</v>
      </c>
      <c r="G505" s="8">
        <f t="shared" si="97"/>
        <v>0</v>
      </c>
      <c r="H505" s="8">
        <f t="shared" si="97"/>
        <v>360</v>
      </c>
      <c r="I505" s="8">
        <f t="shared" si="97"/>
        <v>1128960</v>
      </c>
      <c r="J505" s="8">
        <f t="shared" si="97"/>
        <v>0</v>
      </c>
      <c r="K505" s="8">
        <f t="shared" si="97"/>
        <v>0</v>
      </c>
      <c r="L505" s="8">
        <f t="shared" si="97"/>
        <v>0</v>
      </c>
      <c r="M505" s="8">
        <f t="shared" si="97"/>
        <v>0</v>
      </c>
      <c r="N505" s="8">
        <f t="shared" si="97"/>
        <v>0</v>
      </c>
      <c r="O505" s="8">
        <f t="shared" si="97"/>
        <v>0</v>
      </c>
      <c r="P505" s="8">
        <f t="shared" si="97"/>
        <v>0</v>
      </c>
      <c r="Q505" s="8">
        <f t="shared" si="97"/>
        <v>0</v>
      </c>
      <c r="R505" s="8">
        <f t="shared" si="97"/>
        <v>700000</v>
      </c>
      <c r="S505" s="8">
        <f t="shared" si="97"/>
        <v>100000</v>
      </c>
    </row>
    <row r="506" spans="1:19" ht="19.5" customHeight="1">
      <c r="A506" s="10" t="s">
        <v>679</v>
      </c>
      <c r="B506" s="16" t="s">
        <v>350</v>
      </c>
      <c r="C506" s="1">
        <v>2018</v>
      </c>
      <c r="D506" s="2">
        <f>SUM(E506,G506,I506,K506,M506,O506,P506,Q506,R506,S506)</f>
        <v>1928960</v>
      </c>
      <c r="E506" s="3">
        <v>0</v>
      </c>
      <c r="F506" s="4">
        <v>0</v>
      </c>
      <c r="G506" s="3">
        <v>0</v>
      </c>
      <c r="H506" s="9">
        <v>360</v>
      </c>
      <c r="I506" s="14">
        <v>1128960</v>
      </c>
      <c r="J506" s="3">
        <v>0</v>
      </c>
      <c r="K506" s="3">
        <v>0</v>
      </c>
      <c r="L506" s="3">
        <v>0</v>
      </c>
      <c r="M506" s="3">
        <v>0</v>
      </c>
      <c r="N506" s="3">
        <v>0</v>
      </c>
      <c r="O506" s="3">
        <v>0</v>
      </c>
      <c r="P506" s="3">
        <v>0</v>
      </c>
      <c r="Q506" s="3">
        <v>0</v>
      </c>
      <c r="R506" s="3">
        <v>700000</v>
      </c>
      <c r="S506" s="3">
        <v>100000</v>
      </c>
    </row>
    <row r="507" spans="1:19" s="13" customFormat="1" ht="39.75" customHeight="1">
      <c r="A507" s="51" t="s">
        <v>442</v>
      </c>
      <c r="B507" s="51"/>
      <c r="C507" s="15"/>
      <c r="D507" s="8">
        <f>E507+G507+I507+K507+M507+O507+P507+Q507+R507+S507</f>
        <v>9293303</v>
      </c>
      <c r="E507" s="8">
        <f>SUM(E508:E509)</f>
        <v>2536215</v>
      </c>
      <c r="F507" s="38">
        <f aca="true" t="shared" si="98" ref="F507:S507">SUM(F508:F509)</f>
        <v>0</v>
      </c>
      <c r="G507" s="8">
        <f t="shared" si="98"/>
        <v>0</v>
      </c>
      <c r="H507" s="8">
        <f t="shared" si="98"/>
        <v>1188</v>
      </c>
      <c r="I507" s="8">
        <f t="shared" si="98"/>
        <v>4857088</v>
      </c>
      <c r="J507" s="8">
        <f t="shared" si="98"/>
        <v>0</v>
      </c>
      <c r="K507" s="8">
        <f t="shared" si="98"/>
        <v>0</v>
      </c>
      <c r="L507" s="8">
        <f t="shared" si="98"/>
        <v>0</v>
      </c>
      <c r="M507" s="8">
        <f t="shared" si="98"/>
        <v>0</v>
      </c>
      <c r="N507" s="8">
        <f t="shared" si="98"/>
        <v>0</v>
      </c>
      <c r="O507" s="8">
        <f t="shared" si="98"/>
        <v>0</v>
      </c>
      <c r="P507" s="8">
        <f t="shared" si="98"/>
        <v>0</v>
      </c>
      <c r="Q507" s="8">
        <f t="shared" si="98"/>
        <v>0</v>
      </c>
      <c r="R507" s="8">
        <f t="shared" si="98"/>
        <v>1400000</v>
      </c>
      <c r="S507" s="8">
        <f t="shared" si="98"/>
        <v>500000</v>
      </c>
    </row>
    <row r="508" spans="1:19" ht="18" customHeight="1">
      <c r="A508" s="10" t="s">
        <v>680</v>
      </c>
      <c r="B508" s="16" t="s">
        <v>351</v>
      </c>
      <c r="C508" s="1">
        <v>2018</v>
      </c>
      <c r="D508" s="2">
        <f>SUM(E508,G508,I508,K508,M508,O508,P508,Q508,R508,S508)</f>
        <v>6900215</v>
      </c>
      <c r="E508" s="3">
        <v>2536215</v>
      </c>
      <c r="F508" s="4">
        <v>0</v>
      </c>
      <c r="G508" s="3">
        <v>0</v>
      </c>
      <c r="H508" s="3">
        <v>680</v>
      </c>
      <c r="I508" s="3">
        <v>3264000</v>
      </c>
      <c r="J508" s="3">
        <v>0</v>
      </c>
      <c r="K508" s="3">
        <v>0</v>
      </c>
      <c r="L508" s="3">
        <v>0</v>
      </c>
      <c r="M508" s="3">
        <v>0</v>
      </c>
      <c r="N508" s="3">
        <v>0</v>
      </c>
      <c r="O508" s="3">
        <v>0</v>
      </c>
      <c r="P508" s="3">
        <v>0</v>
      </c>
      <c r="Q508" s="3">
        <v>0</v>
      </c>
      <c r="R508" s="3">
        <v>700000</v>
      </c>
      <c r="S508" s="3">
        <v>400000</v>
      </c>
    </row>
    <row r="509" spans="1:19" ht="18" customHeight="1">
      <c r="A509" s="10" t="s">
        <v>681</v>
      </c>
      <c r="B509" s="16" t="s">
        <v>352</v>
      </c>
      <c r="C509" s="1">
        <v>2018</v>
      </c>
      <c r="D509" s="2">
        <f>SUM(E509,G509,I509,K509,M509,O509,P509,Q509,R509,S509)</f>
        <v>2393088</v>
      </c>
      <c r="E509" s="3">
        <v>0</v>
      </c>
      <c r="F509" s="4">
        <v>0</v>
      </c>
      <c r="G509" s="3">
        <v>0</v>
      </c>
      <c r="H509" s="9">
        <v>508</v>
      </c>
      <c r="I509" s="14">
        <v>1593088</v>
      </c>
      <c r="J509" s="3">
        <v>0</v>
      </c>
      <c r="K509" s="3">
        <v>0</v>
      </c>
      <c r="L509" s="3">
        <v>0</v>
      </c>
      <c r="M509" s="3">
        <v>0</v>
      </c>
      <c r="N509" s="3">
        <v>0</v>
      </c>
      <c r="O509" s="3">
        <v>0</v>
      </c>
      <c r="P509" s="3">
        <v>0</v>
      </c>
      <c r="Q509" s="3">
        <v>0</v>
      </c>
      <c r="R509" s="3">
        <v>700000</v>
      </c>
      <c r="S509" s="3">
        <v>100000</v>
      </c>
    </row>
    <row r="510" spans="1:19" s="13" customFormat="1" ht="39.75" customHeight="1">
      <c r="A510" s="51" t="s">
        <v>417</v>
      </c>
      <c r="B510" s="51"/>
      <c r="C510" s="15"/>
      <c r="D510" s="8">
        <f>E510+G510+I510+K510+M510+O510+P510+Q510+R510+S510</f>
        <v>36700643.5</v>
      </c>
      <c r="E510" s="8">
        <f>SUM(E511:E517)</f>
        <v>7071307.4</v>
      </c>
      <c r="F510" s="38">
        <f aca="true" t="shared" si="99" ref="F510:S510">SUM(F511:F517)</f>
        <v>0</v>
      </c>
      <c r="G510" s="8">
        <f t="shared" si="99"/>
        <v>0</v>
      </c>
      <c r="H510" s="8">
        <f t="shared" si="99"/>
        <v>4340.6</v>
      </c>
      <c r="I510" s="8">
        <f t="shared" si="99"/>
        <v>13612121.6</v>
      </c>
      <c r="J510" s="8">
        <f t="shared" si="99"/>
        <v>0</v>
      </c>
      <c r="K510" s="8">
        <f t="shared" si="99"/>
        <v>0</v>
      </c>
      <c r="L510" s="8">
        <f t="shared" si="99"/>
        <v>3586.8</v>
      </c>
      <c r="M510" s="8">
        <f t="shared" si="99"/>
        <v>9343614.5</v>
      </c>
      <c r="N510" s="8">
        <f t="shared" si="99"/>
        <v>0</v>
      </c>
      <c r="O510" s="8">
        <f t="shared" si="99"/>
        <v>0</v>
      </c>
      <c r="P510" s="8">
        <f t="shared" si="99"/>
        <v>4773600</v>
      </c>
      <c r="Q510" s="8">
        <f t="shared" si="99"/>
        <v>0</v>
      </c>
      <c r="R510" s="8">
        <f t="shared" si="99"/>
        <v>700000</v>
      </c>
      <c r="S510" s="8">
        <f t="shared" si="99"/>
        <v>1200000</v>
      </c>
    </row>
    <row r="511" spans="1:19" ht="18" customHeight="1">
      <c r="A511" s="1" t="s">
        <v>682</v>
      </c>
      <c r="B511" s="16" t="s">
        <v>353</v>
      </c>
      <c r="C511" s="1">
        <v>2018</v>
      </c>
      <c r="D511" s="2">
        <f aca="true" t="shared" si="100" ref="D511:D517">SUM(E511,G511,I511,K511,M511,O511,P511,Q511,R511,S511)</f>
        <v>1577408</v>
      </c>
      <c r="E511" s="3">
        <v>0</v>
      </c>
      <c r="F511" s="4">
        <v>0</v>
      </c>
      <c r="G511" s="3">
        <v>0</v>
      </c>
      <c r="H511" s="9">
        <v>503</v>
      </c>
      <c r="I511" s="9">
        <v>1577408</v>
      </c>
      <c r="J511" s="3">
        <v>0</v>
      </c>
      <c r="K511" s="3">
        <v>0</v>
      </c>
      <c r="L511" s="3">
        <v>0</v>
      </c>
      <c r="M511" s="3">
        <v>0</v>
      </c>
      <c r="N511" s="3">
        <v>0</v>
      </c>
      <c r="O511" s="3">
        <v>0</v>
      </c>
      <c r="P511" s="3">
        <v>0</v>
      </c>
      <c r="Q511" s="3">
        <v>0</v>
      </c>
      <c r="R511" s="3">
        <v>0</v>
      </c>
      <c r="S511" s="3">
        <v>0</v>
      </c>
    </row>
    <row r="512" spans="1:19" ht="18" customHeight="1">
      <c r="A512" s="1" t="s">
        <v>683</v>
      </c>
      <c r="B512" s="16" t="s">
        <v>354</v>
      </c>
      <c r="C512" s="1">
        <v>2018</v>
      </c>
      <c r="D512" s="2">
        <f t="shared" si="100"/>
        <v>6525394.4</v>
      </c>
      <c r="E512" s="3">
        <v>1437269.4</v>
      </c>
      <c r="F512" s="4">
        <v>0</v>
      </c>
      <c r="G512" s="3">
        <v>0</v>
      </c>
      <c r="H512" s="9">
        <v>507</v>
      </c>
      <c r="I512" s="9">
        <v>1589952</v>
      </c>
      <c r="J512" s="3">
        <v>0</v>
      </c>
      <c r="K512" s="3">
        <v>0</v>
      </c>
      <c r="L512" s="3">
        <v>694.5</v>
      </c>
      <c r="M512" s="3">
        <v>1809173</v>
      </c>
      <c r="N512" s="3">
        <v>0</v>
      </c>
      <c r="O512" s="3">
        <v>0</v>
      </c>
      <c r="P512" s="3">
        <v>1389000</v>
      </c>
      <c r="Q512" s="3">
        <v>0</v>
      </c>
      <c r="R512" s="3">
        <v>0</v>
      </c>
      <c r="S512" s="3">
        <v>300000</v>
      </c>
    </row>
    <row r="513" spans="1:19" ht="18" customHeight="1">
      <c r="A513" s="1" t="s">
        <v>684</v>
      </c>
      <c r="B513" s="16" t="s">
        <v>355</v>
      </c>
      <c r="C513" s="1">
        <v>2018</v>
      </c>
      <c r="D513" s="2">
        <f t="shared" si="100"/>
        <v>1228684.8</v>
      </c>
      <c r="E513" s="3">
        <v>0</v>
      </c>
      <c r="F513" s="4">
        <v>0</v>
      </c>
      <c r="G513" s="3">
        <v>0</v>
      </c>
      <c r="H513" s="9">
        <v>391.8</v>
      </c>
      <c r="I513" s="9">
        <v>1228684.8</v>
      </c>
      <c r="J513" s="3">
        <v>0</v>
      </c>
      <c r="K513" s="3">
        <v>0</v>
      </c>
      <c r="L513" s="3">
        <v>0</v>
      </c>
      <c r="M513" s="3">
        <v>0</v>
      </c>
      <c r="N513" s="3">
        <v>0</v>
      </c>
      <c r="O513" s="3">
        <v>0</v>
      </c>
      <c r="P513" s="3">
        <v>0</v>
      </c>
      <c r="Q513" s="3">
        <v>0</v>
      </c>
      <c r="R513" s="3">
        <v>0</v>
      </c>
      <c r="S513" s="3">
        <v>0</v>
      </c>
    </row>
    <row r="514" spans="1:19" ht="19.5" customHeight="1">
      <c r="A514" s="1" t="s">
        <v>685</v>
      </c>
      <c r="B514" s="16" t="s">
        <v>358</v>
      </c>
      <c r="C514" s="1">
        <v>2019</v>
      </c>
      <c r="D514" s="2">
        <f t="shared" si="100"/>
        <v>18589453.9</v>
      </c>
      <c r="E514" s="3">
        <v>5634038</v>
      </c>
      <c r="F514" s="4">
        <v>0</v>
      </c>
      <c r="G514" s="3">
        <v>0</v>
      </c>
      <c r="H514" s="9">
        <v>1295.4</v>
      </c>
      <c r="I514" s="9">
        <v>4062374.4</v>
      </c>
      <c r="J514" s="3">
        <v>0</v>
      </c>
      <c r="K514" s="3">
        <v>0</v>
      </c>
      <c r="L514" s="3">
        <v>1692.3</v>
      </c>
      <c r="M514" s="3">
        <v>4408441.5</v>
      </c>
      <c r="N514" s="3">
        <v>0</v>
      </c>
      <c r="O514" s="3">
        <v>0</v>
      </c>
      <c r="P514" s="3">
        <v>3384600</v>
      </c>
      <c r="Q514" s="3">
        <v>0</v>
      </c>
      <c r="R514" s="3">
        <v>700000</v>
      </c>
      <c r="S514" s="3">
        <v>400000</v>
      </c>
    </row>
    <row r="515" spans="1:19" ht="18" customHeight="1">
      <c r="A515" s="1" t="s">
        <v>686</v>
      </c>
      <c r="B515" s="16" t="s">
        <v>356</v>
      </c>
      <c r="C515" s="1">
        <v>2018</v>
      </c>
      <c r="D515" s="2">
        <f>SUM(E515,G515,I515,K515,M515,O515,P515,Q515,R515,S515)</f>
        <v>1091328</v>
      </c>
      <c r="E515" s="3">
        <v>0</v>
      </c>
      <c r="F515" s="4">
        <v>0</v>
      </c>
      <c r="G515" s="3">
        <v>0</v>
      </c>
      <c r="H515" s="9">
        <v>348</v>
      </c>
      <c r="I515" s="9">
        <v>1091328</v>
      </c>
      <c r="J515" s="3">
        <v>0</v>
      </c>
      <c r="K515" s="3">
        <v>0</v>
      </c>
      <c r="L515" s="3">
        <v>0</v>
      </c>
      <c r="M515" s="3">
        <v>0</v>
      </c>
      <c r="N515" s="3">
        <v>0</v>
      </c>
      <c r="O515" s="3">
        <v>0</v>
      </c>
      <c r="P515" s="3">
        <v>0</v>
      </c>
      <c r="Q515" s="3">
        <v>0</v>
      </c>
      <c r="R515" s="3">
        <v>0</v>
      </c>
      <c r="S515" s="3">
        <v>0</v>
      </c>
    </row>
    <row r="516" spans="1:19" ht="18" customHeight="1">
      <c r="A516" s="1" t="s">
        <v>687</v>
      </c>
      <c r="B516" s="16" t="s">
        <v>1225</v>
      </c>
      <c r="C516" s="1">
        <v>2018</v>
      </c>
      <c r="D516" s="2">
        <f t="shared" si="100"/>
        <v>4062374.4</v>
      </c>
      <c r="E516" s="3">
        <v>0</v>
      </c>
      <c r="F516" s="4">
        <v>0</v>
      </c>
      <c r="G516" s="3">
        <v>0</v>
      </c>
      <c r="H516" s="9">
        <v>1295.4</v>
      </c>
      <c r="I516" s="9">
        <v>4062374.4</v>
      </c>
      <c r="J516" s="3">
        <v>0</v>
      </c>
      <c r="K516" s="3">
        <v>0</v>
      </c>
      <c r="L516" s="3">
        <v>0</v>
      </c>
      <c r="M516" s="3">
        <v>0</v>
      </c>
      <c r="N516" s="3">
        <v>0</v>
      </c>
      <c r="O516" s="3">
        <v>0</v>
      </c>
      <c r="P516" s="3">
        <v>0</v>
      </c>
      <c r="Q516" s="3">
        <v>0</v>
      </c>
      <c r="R516" s="3">
        <v>0</v>
      </c>
      <c r="S516" s="3">
        <v>0</v>
      </c>
    </row>
    <row r="517" spans="1:19" ht="19.5" customHeight="1">
      <c r="A517" s="1" t="s">
        <v>688</v>
      </c>
      <c r="B517" s="35" t="s">
        <v>1224</v>
      </c>
      <c r="C517" s="36">
        <v>2017</v>
      </c>
      <c r="D517" s="2">
        <f t="shared" si="100"/>
        <v>3626000</v>
      </c>
      <c r="E517" s="3">
        <v>0</v>
      </c>
      <c r="F517" s="4">
        <v>0</v>
      </c>
      <c r="G517" s="3">
        <v>0</v>
      </c>
      <c r="H517" s="3">
        <v>0</v>
      </c>
      <c r="I517" s="3">
        <v>0</v>
      </c>
      <c r="J517" s="3">
        <v>0</v>
      </c>
      <c r="K517" s="3">
        <v>0</v>
      </c>
      <c r="L517" s="3">
        <v>1200</v>
      </c>
      <c r="M517" s="3">
        <v>3126000</v>
      </c>
      <c r="N517" s="3">
        <v>0</v>
      </c>
      <c r="O517" s="3">
        <v>0</v>
      </c>
      <c r="P517" s="3">
        <v>0</v>
      </c>
      <c r="Q517" s="3">
        <v>0</v>
      </c>
      <c r="R517" s="3">
        <v>0</v>
      </c>
      <c r="S517" s="3">
        <v>500000</v>
      </c>
    </row>
    <row r="518" spans="1:19" s="29" customFormat="1" ht="19.5" customHeight="1">
      <c r="A518" s="55" t="s">
        <v>787</v>
      </c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</row>
    <row r="519" spans="1:19" s="17" customFormat="1" ht="19.5" customHeight="1">
      <c r="A519" s="56" t="s">
        <v>391</v>
      </c>
      <c r="B519" s="56"/>
      <c r="C519" s="33"/>
      <c r="D519" s="2">
        <f aca="true" t="shared" si="101" ref="D519:S519">D520+D522+D525+D529+D527+D532+D535+D537+D544+D539+D542+D546+D548+D553+D555+D559+D562+D565+D570+D574+D598+D667+D672+D683+D685+D689+D691+D697+D705+D724+D728+D731</f>
        <v>558386960.6599998</v>
      </c>
      <c r="E519" s="2">
        <f t="shared" si="101"/>
        <v>88334749</v>
      </c>
      <c r="F519" s="18">
        <f t="shared" si="101"/>
        <v>6</v>
      </c>
      <c r="G519" s="41">
        <f t="shared" si="101"/>
        <v>16000000</v>
      </c>
      <c r="H519" s="2">
        <f t="shared" si="101"/>
        <v>96776.37000000001</v>
      </c>
      <c r="I519" s="2">
        <f t="shared" si="101"/>
        <v>291173955.86</v>
      </c>
      <c r="J519" s="2">
        <f t="shared" si="101"/>
        <v>388</v>
      </c>
      <c r="K519" s="2">
        <f t="shared" si="101"/>
        <v>804424</v>
      </c>
      <c r="L519" s="2">
        <f t="shared" si="101"/>
        <v>28108.36</v>
      </c>
      <c r="M519" s="2">
        <f t="shared" si="101"/>
        <v>64428841.8</v>
      </c>
      <c r="N519" s="2">
        <f t="shared" si="101"/>
        <v>88.7</v>
      </c>
      <c r="O519" s="2">
        <f t="shared" si="101"/>
        <v>186270</v>
      </c>
      <c r="P519" s="2">
        <f t="shared" si="101"/>
        <v>50503720</v>
      </c>
      <c r="Q519" s="2">
        <f t="shared" si="101"/>
        <v>0</v>
      </c>
      <c r="R519" s="2">
        <f t="shared" si="101"/>
        <v>36400000</v>
      </c>
      <c r="S519" s="2">
        <f t="shared" si="101"/>
        <v>10555000</v>
      </c>
    </row>
    <row r="520" spans="1:19" s="13" customFormat="1" ht="39.75" customHeight="1">
      <c r="A520" s="51" t="s">
        <v>419</v>
      </c>
      <c r="B520" s="51"/>
      <c r="C520" s="15"/>
      <c r="D520" s="8">
        <f>E520+G520+I520+K520+M520+O520+P520+Q520+R520+S520</f>
        <v>795000</v>
      </c>
      <c r="E520" s="8">
        <f>SUM(E521:E521)</f>
        <v>0</v>
      </c>
      <c r="F520" s="38">
        <f aca="true" t="shared" si="102" ref="F520:S520">SUM(F521:F521)</f>
        <v>0</v>
      </c>
      <c r="G520" s="42">
        <f t="shared" si="102"/>
        <v>0</v>
      </c>
      <c r="H520" s="8">
        <f t="shared" si="102"/>
        <v>226</v>
      </c>
      <c r="I520" s="8">
        <f t="shared" si="102"/>
        <v>295000</v>
      </c>
      <c r="J520" s="8">
        <f t="shared" si="102"/>
        <v>0</v>
      </c>
      <c r="K520" s="8">
        <f t="shared" si="102"/>
        <v>0</v>
      </c>
      <c r="L520" s="8">
        <f t="shared" si="102"/>
        <v>0</v>
      </c>
      <c r="M520" s="8">
        <f t="shared" si="102"/>
        <v>0</v>
      </c>
      <c r="N520" s="8">
        <f t="shared" si="102"/>
        <v>0</v>
      </c>
      <c r="O520" s="8">
        <f t="shared" si="102"/>
        <v>0</v>
      </c>
      <c r="P520" s="8">
        <f t="shared" si="102"/>
        <v>0</v>
      </c>
      <c r="Q520" s="8">
        <f t="shared" si="102"/>
        <v>0</v>
      </c>
      <c r="R520" s="8">
        <f t="shared" si="102"/>
        <v>0</v>
      </c>
      <c r="S520" s="8">
        <f t="shared" si="102"/>
        <v>500000</v>
      </c>
    </row>
    <row r="521" spans="1:19" ht="19.5" customHeight="1">
      <c r="A521" s="10" t="s">
        <v>991</v>
      </c>
      <c r="B521" s="16" t="s">
        <v>1246</v>
      </c>
      <c r="C521" s="1">
        <v>2019</v>
      </c>
      <c r="D521" s="2">
        <f>SUM(E521,G521,I521,K521,M521,O521,P521,Q521,R521,S521)</f>
        <v>795000</v>
      </c>
      <c r="E521" s="3">
        <v>0</v>
      </c>
      <c r="F521" s="4">
        <v>0</v>
      </c>
      <c r="G521" s="3">
        <v>0</v>
      </c>
      <c r="H521" s="3">
        <v>226</v>
      </c>
      <c r="I521" s="14">
        <v>295000</v>
      </c>
      <c r="J521" s="3">
        <v>0</v>
      </c>
      <c r="K521" s="3">
        <v>0</v>
      </c>
      <c r="L521" s="3">
        <v>0</v>
      </c>
      <c r="M521" s="3">
        <v>0</v>
      </c>
      <c r="N521" s="3">
        <v>0</v>
      </c>
      <c r="O521" s="3">
        <v>0</v>
      </c>
      <c r="P521" s="3">
        <v>0</v>
      </c>
      <c r="Q521" s="3">
        <v>0</v>
      </c>
      <c r="R521" s="3">
        <v>0</v>
      </c>
      <c r="S521" s="3">
        <v>500000</v>
      </c>
    </row>
    <row r="522" spans="1:19" ht="39.75" customHeight="1">
      <c r="A522" s="51" t="s">
        <v>443</v>
      </c>
      <c r="B522" s="51"/>
      <c r="C522" s="15"/>
      <c r="D522" s="8">
        <f>E522+G522+I522+K522+M522+O522+P522+Q522+R522+S522</f>
        <v>17855000</v>
      </c>
      <c r="E522" s="8">
        <f>SUM(E523:E524)</f>
        <v>0</v>
      </c>
      <c r="F522" s="38">
        <f aca="true" t="shared" si="103" ref="F522:S522">SUM(F523:F524)</f>
        <v>6</v>
      </c>
      <c r="G522" s="42">
        <f t="shared" si="103"/>
        <v>16000000</v>
      </c>
      <c r="H522" s="8">
        <f t="shared" si="103"/>
        <v>0</v>
      </c>
      <c r="I522" s="8">
        <f t="shared" si="103"/>
        <v>0</v>
      </c>
      <c r="J522" s="8">
        <f t="shared" si="103"/>
        <v>0</v>
      </c>
      <c r="K522" s="8">
        <f t="shared" si="103"/>
        <v>0</v>
      </c>
      <c r="L522" s="8">
        <f t="shared" si="103"/>
        <v>0</v>
      </c>
      <c r="M522" s="8">
        <f t="shared" si="103"/>
        <v>0</v>
      </c>
      <c r="N522" s="8">
        <f t="shared" si="103"/>
        <v>0</v>
      </c>
      <c r="O522" s="8">
        <f t="shared" si="103"/>
        <v>0</v>
      </c>
      <c r="P522" s="8">
        <f t="shared" si="103"/>
        <v>0</v>
      </c>
      <c r="Q522" s="8">
        <f t="shared" si="103"/>
        <v>0</v>
      </c>
      <c r="R522" s="8">
        <f t="shared" si="103"/>
        <v>1400000</v>
      </c>
      <c r="S522" s="8">
        <f t="shared" si="103"/>
        <v>455000</v>
      </c>
    </row>
    <row r="523" spans="1:189" ht="19.5" customHeight="1">
      <c r="A523" s="10" t="s">
        <v>992</v>
      </c>
      <c r="B523" s="13" t="s">
        <v>1178</v>
      </c>
      <c r="C523" s="1">
        <v>2019</v>
      </c>
      <c r="D523" s="2">
        <f aca="true" t="shared" si="104" ref="D523:D531">SUM(E523,G523,I523,K523,M523,O523,P523,Q523,R523,S523)</f>
        <v>6485000</v>
      </c>
      <c r="E523" s="3">
        <v>0</v>
      </c>
      <c r="F523" s="24">
        <v>2</v>
      </c>
      <c r="G523" s="43">
        <v>5600000</v>
      </c>
      <c r="H523" s="3">
        <v>0</v>
      </c>
      <c r="I523" s="3">
        <v>0</v>
      </c>
      <c r="J523" s="3">
        <v>0</v>
      </c>
      <c r="K523" s="3">
        <v>0</v>
      </c>
      <c r="L523" s="3">
        <v>0</v>
      </c>
      <c r="M523" s="3">
        <v>0</v>
      </c>
      <c r="N523" s="3">
        <v>0</v>
      </c>
      <c r="O523" s="3">
        <v>0</v>
      </c>
      <c r="P523" s="3">
        <v>0</v>
      </c>
      <c r="Q523" s="3">
        <v>0</v>
      </c>
      <c r="R523" s="3">
        <v>700000</v>
      </c>
      <c r="S523" s="9">
        <v>185000</v>
      </c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  <c r="EU523" s="15"/>
      <c r="EV523" s="15"/>
      <c r="EW523" s="15"/>
      <c r="EX523" s="15"/>
      <c r="EY523" s="15"/>
      <c r="EZ523" s="15"/>
      <c r="FA523" s="15"/>
      <c r="FB523" s="15"/>
      <c r="FC523" s="15"/>
      <c r="FD523" s="15"/>
      <c r="FE523" s="15"/>
      <c r="FF523" s="15"/>
      <c r="FG523" s="15"/>
      <c r="FH523" s="15"/>
      <c r="FI523" s="15"/>
      <c r="FJ523" s="15"/>
      <c r="FK523" s="15"/>
      <c r="FL523" s="15"/>
      <c r="FM523" s="15"/>
      <c r="FN523" s="15"/>
      <c r="FO523" s="15"/>
      <c r="FP523" s="15"/>
      <c r="FQ523" s="15"/>
      <c r="FR523" s="15"/>
      <c r="FS523" s="15"/>
      <c r="FT523" s="15"/>
      <c r="FU523" s="15"/>
      <c r="FV523" s="15"/>
      <c r="FW523" s="15"/>
      <c r="FX523" s="15"/>
      <c r="FY523" s="15"/>
      <c r="FZ523" s="15"/>
      <c r="GA523" s="15"/>
      <c r="GB523" s="15"/>
      <c r="GC523" s="15"/>
      <c r="GD523" s="15"/>
      <c r="GE523" s="15"/>
      <c r="GF523" s="15"/>
      <c r="GG523" s="15"/>
    </row>
    <row r="524" spans="1:19" ht="19.5" customHeight="1">
      <c r="A524" s="10" t="s">
        <v>1263</v>
      </c>
      <c r="B524" s="13" t="s">
        <v>1181</v>
      </c>
      <c r="C524" s="1">
        <v>2019</v>
      </c>
      <c r="D524" s="2">
        <f t="shared" si="104"/>
        <v>11370000</v>
      </c>
      <c r="E524" s="3">
        <v>0</v>
      </c>
      <c r="F524" s="4">
        <v>4</v>
      </c>
      <c r="G524" s="43">
        <v>10400000</v>
      </c>
      <c r="H524" s="3">
        <v>0</v>
      </c>
      <c r="I524" s="3">
        <v>0</v>
      </c>
      <c r="J524" s="3">
        <v>0</v>
      </c>
      <c r="K524" s="3">
        <v>0</v>
      </c>
      <c r="L524" s="3">
        <v>0</v>
      </c>
      <c r="M524" s="3">
        <v>0</v>
      </c>
      <c r="N524" s="3">
        <v>0</v>
      </c>
      <c r="O524" s="3">
        <v>0</v>
      </c>
      <c r="P524" s="3">
        <v>0</v>
      </c>
      <c r="Q524" s="3">
        <v>0</v>
      </c>
      <c r="R524" s="3">
        <v>700000</v>
      </c>
      <c r="S524" s="9">
        <v>270000</v>
      </c>
    </row>
    <row r="525" spans="1:19" ht="39.75" customHeight="1">
      <c r="A525" s="51" t="s">
        <v>444</v>
      </c>
      <c r="B525" s="51"/>
      <c r="C525" s="15"/>
      <c r="D525" s="8">
        <f>E525+G525+I525+K525+M525+O525+P525+Q525+R525+S525</f>
        <v>750900</v>
      </c>
      <c r="E525" s="8">
        <f>SUM(E526)</f>
        <v>0</v>
      </c>
      <c r="F525" s="38">
        <f aca="true" t="shared" si="105" ref="F525:S525">SUM(F526)</f>
        <v>0</v>
      </c>
      <c r="G525" s="42">
        <f t="shared" si="105"/>
        <v>0</v>
      </c>
      <c r="H525" s="8">
        <f t="shared" si="105"/>
        <v>250.3</v>
      </c>
      <c r="I525" s="8">
        <f t="shared" si="105"/>
        <v>750900</v>
      </c>
      <c r="J525" s="8">
        <f t="shared" si="105"/>
        <v>0</v>
      </c>
      <c r="K525" s="8">
        <f t="shared" si="105"/>
        <v>0</v>
      </c>
      <c r="L525" s="8">
        <f t="shared" si="105"/>
        <v>0</v>
      </c>
      <c r="M525" s="8">
        <f t="shared" si="105"/>
        <v>0</v>
      </c>
      <c r="N525" s="8">
        <f t="shared" si="105"/>
        <v>0</v>
      </c>
      <c r="O525" s="8">
        <f t="shared" si="105"/>
        <v>0</v>
      </c>
      <c r="P525" s="8">
        <f t="shared" si="105"/>
        <v>0</v>
      </c>
      <c r="Q525" s="8">
        <f t="shared" si="105"/>
        <v>0</v>
      </c>
      <c r="R525" s="8">
        <f t="shared" si="105"/>
        <v>0</v>
      </c>
      <c r="S525" s="8">
        <f t="shared" si="105"/>
        <v>0</v>
      </c>
    </row>
    <row r="526" spans="1:19" ht="19.5" customHeight="1">
      <c r="A526" s="10" t="s">
        <v>995</v>
      </c>
      <c r="B526" s="16" t="s">
        <v>7</v>
      </c>
      <c r="C526" s="1">
        <v>2019</v>
      </c>
      <c r="D526" s="2">
        <f t="shared" si="104"/>
        <v>750900</v>
      </c>
      <c r="E526" s="3">
        <v>0</v>
      </c>
      <c r="F526" s="4">
        <v>0</v>
      </c>
      <c r="G526" s="3">
        <v>0</v>
      </c>
      <c r="H526" s="3">
        <v>250.3</v>
      </c>
      <c r="I526" s="9">
        <v>750900</v>
      </c>
      <c r="J526" s="3">
        <v>0</v>
      </c>
      <c r="K526" s="3">
        <v>0</v>
      </c>
      <c r="L526" s="3">
        <v>0</v>
      </c>
      <c r="M526" s="3">
        <v>0</v>
      </c>
      <c r="N526" s="3">
        <v>0</v>
      </c>
      <c r="O526" s="3">
        <v>0</v>
      </c>
      <c r="P526" s="3">
        <v>0</v>
      </c>
      <c r="Q526" s="3">
        <v>0</v>
      </c>
      <c r="R526" s="3">
        <v>0</v>
      </c>
      <c r="S526" s="3">
        <v>0</v>
      </c>
    </row>
    <row r="527" spans="1:19" ht="36.75" customHeight="1">
      <c r="A527" s="51" t="s">
        <v>446</v>
      </c>
      <c r="B527" s="51"/>
      <c r="C527" s="15"/>
      <c r="D527" s="8">
        <f>E527+G527+I527+K527+M527+O527+P527+Q527+R527+S527</f>
        <v>2811110.4</v>
      </c>
      <c r="E527" s="8">
        <f>SUM(E528)</f>
        <v>0</v>
      </c>
      <c r="F527" s="38">
        <f aca="true" t="shared" si="106" ref="F527:S527">SUM(F528)</f>
        <v>0</v>
      </c>
      <c r="G527" s="42">
        <f t="shared" si="106"/>
        <v>0</v>
      </c>
      <c r="H527" s="8">
        <f t="shared" si="106"/>
        <v>896.4</v>
      </c>
      <c r="I527" s="8">
        <f t="shared" si="106"/>
        <v>2811110.4</v>
      </c>
      <c r="J527" s="8">
        <f t="shared" si="106"/>
        <v>0</v>
      </c>
      <c r="K527" s="8">
        <f t="shared" si="106"/>
        <v>0</v>
      </c>
      <c r="L527" s="8">
        <f t="shared" si="106"/>
        <v>0</v>
      </c>
      <c r="M527" s="8">
        <f t="shared" si="106"/>
        <v>0</v>
      </c>
      <c r="N527" s="8">
        <f t="shared" si="106"/>
        <v>0</v>
      </c>
      <c r="O527" s="8">
        <f t="shared" si="106"/>
        <v>0</v>
      </c>
      <c r="P527" s="8">
        <f t="shared" si="106"/>
        <v>0</v>
      </c>
      <c r="Q527" s="8">
        <f t="shared" si="106"/>
        <v>0</v>
      </c>
      <c r="R527" s="8">
        <f t="shared" si="106"/>
        <v>0</v>
      </c>
      <c r="S527" s="8">
        <f t="shared" si="106"/>
        <v>0</v>
      </c>
    </row>
    <row r="528" spans="1:19" ht="19.5" customHeight="1">
      <c r="A528" s="31" t="s">
        <v>996</v>
      </c>
      <c r="B528" s="16" t="s">
        <v>10</v>
      </c>
      <c r="C528" s="1">
        <v>2019</v>
      </c>
      <c r="D528" s="2">
        <f>SUM(E528,G528,I528,K528,M528,O528,P528,Q528,R528,S528)</f>
        <v>2811110.4</v>
      </c>
      <c r="E528" s="3">
        <v>0</v>
      </c>
      <c r="F528" s="4">
        <v>0</v>
      </c>
      <c r="G528" s="3">
        <v>0</v>
      </c>
      <c r="H528" s="9">
        <v>896.4</v>
      </c>
      <c r="I528" s="9">
        <v>2811110.4</v>
      </c>
      <c r="J528" s="3">
        <v>0</v>
      </c>
      <c r="K528" s="3">
        <v>0</v>
      </c>
      <c r="L528" s="3">
        <v>0</v>
      </c>
      <c r="M528" s="3">
        <v>0</v>
      </c>
      <c r="N528" s="3">
        <v>0</v>
      </c>
      <c r="O528" s="3">
        <v>0</v>
      </c>
      <c r="P528" s="3">
        <v>0</v>
      </c>
      <c r="Q528" s="3">
        <v>0</v>
      </c>
      <c r="R528" s="3">
        <v>0</v>
      </c>
      <c r="S528" s="3">
        <v>0</v>
      </c>
    </row>
    <row r="529" spans="1:19" ht="37.5" customHeight="1">
      <c r="A529" s="51" t="s">
        <v>445</v>
      </c>
      <c r="B529" s="51"/>
      <c r="C529" s="15"/>
      <c r="D529" s="8">
        <f>E529+G529+I529+K529+M529+O529+P529+Q529+R529+S529</f>
        <v>10148516.48</v>
      </c>
      <c r="E529" s="8">
        <f>SUM(E530:E531)</f>
        <v>0</v>
      </c>
      <c r="F529" s="38">
        <f aca="true" t="shared" si="107" ref="F529:S529">SUM(F530:F531)</f>
        <v>0</v>
      </c>
      <c r="G529" s="42">
        <f t="shared" si="107"/>
        <v>0</v>
      </c>
      <c r="H529" s="8">
        <f t="shared" si="107"/>
        <v>2725.93</v>
      </c>
      <c r="I529" s="8">
        <f t="shared" si="107"/>
        <v>8548516.48</v>
      </c>
      <c r="J529" s="8">
        <f t="shared" si="107"/>
        <v>0</v>
      </c>
      <c r="K529" s="8">
        <f t="shared" si="107"/>
        <v>0</v>
      </c>
      <c r="L529" s="8">
        <f t="shared" si="107"/>
        <v>0</v>
      </c>
      <c r="M529" s="8">
        <f t="shared" si="107"/>
        <v>0</v>
      </c>
      <c r="N529" s="8">
        <f t="shared" si="107"/>
        <v>0</v>
      </c>
      <c r="O529" s="8">
        <f t="shared" si="107"/>
        <v>0</v>
      </c>
      <c r="P529" s="8">
        <f t="shared" si="107"/>
        <v>0</v>
      </c>
      <c r="Q529" s="8">
        <f t="shared" si="107"/>
        <v>0</v>
      </c>
      <c r="R529" s="8">
        <f t="shared" si="107"/>
        <v>1400000</v>
      </c>
      <c r="S529" s="8">
        <f t="shared" si="107"/>
        <v>200000</v>
      </c>
    </row>
    <row r="530" spans="1:19" ht="19.5" customHeight="1">
      <c r="A530" s="10" t="s">
        <v>997</v>
      </c>
      <c r="B530" s="16" t="s">
        <v>8</v>
      </c>
      <c r="C530" s="1">
        <v>2019</v>
      </c>
      <c r="D530" s="2">
        <f t="shared" si="104"/>
        <v>6421374.08</v>
      </c>
      <c r="E530" s="3">
        <v>0</v>
      </c>
      <c r="F530" s="4">
        <v>0</v>
      </c>
      <c r="G530" s="3">
        <v>0</v>
      </c>
      <c r="H530" s="9">
        <v>1792.53</v>
      </c>
      <c r="I530" s="9">
        <v>5621374.08</v>
      </c>
      <c r="J530" s="3">
        <v>0</v>
      </c>
      <c r="K530" s="3">
        <v>0</v>
      </c>
      <c r="L530" s="3">
        <v>0</v>
      </c>
      <c r="M530" s="3">
        <v>0</v>
      </c>
      <c r="N530" s="3">
        <v>0</v>
      </c>
      <c r="O530" s="3">
        <v>0</v>
      </c>
      <c r="P530" s="3">
        <v>0</v>
      </c>
      <c r="Q530" s="3">
        <v>0</v>
      </c>
      <c r="R530" s="3">
        <v>700000</v>
      </c>
      <c r="S530" s="3">
        <v>100000</v>
      </c>
    </row>
    <row r="531" spans="1:19" ht="19.5" customHeight="1">
      <c r="A531" s="10" t="s">
        <v>998</v>
      </c>
      <c r="B531" s="16" t="s">
        <v>9</v>
      </c>
      <c r="C531" s="1">
        <v>2019</v>
      </c>
      <c r="D531" s="2">
        <f t="shared" si="104"/>
        <v>3727142.4</v>
      </c>
      <c r="E531" s="3">
        <v>0</v>
      </c>
      <c r="F531" s="4">
        <v>0</v>
      </c>
      <c r="G531" s="3">
        <v>0</v>
      </c>
      <c r="H531" s="9">
        <v>933.4</v>
      </c>
      <c r="I531" s="9">
        <v>2927142.4</v>
      </c>
      <c r="J531" s="3">
        <v>0</v>
      </c>
      <c r="K531" s="3">
        <v>0</v>
      </c>
      <c r="L531" s="3">
        <v>0</v>
      </c>
      <c r="M531" s="3">
        <v>0</v>
      </c>
      <c r="N531" s="3">
        <v>0</v>
      </c>
      <c r="O531" s="3">
        <v>0</v>
      </c>
      <c r="P531" s="3">
        <v>0</v>
      </c>
      <c r="Q531" s="3">
        <v>0</v>
      </c>
      <c r="R531" s="3">
        <v>700000</v>
      </c>
      <c r="S531" s="3">
        <v>100000</v>
      </c>
    </row>
    <row r="532" spans="1:19" ht="38.25" customHeight="1">
      <c r="A532" s="51" t="s">
        <v>447</v>
      </c>
      <c r="B532" s="51"/>
      <c r="C532" s="15"/>
      <c r="D532" s="8">
        <f>E532+G532+I532+K532+M532+O532+P532+Q532+R532+S532</f>
        <v>2523273.92</v>
      </c>
      <c r="E532" s="8">
        <f>SUM(E533:E534)</f>
        <v>0</v>
      </c>
      <c r="F532" s="38">
        <f aca="true" t="shared" si="108" ref="F532:S532">SUM(F533:F534)</f>
        <v>0</v>
      </c>
      <c r="G532" s="42">
        <f t="shared" si="108"/>
        <v>0</v>
      </c>
      <c r="H532" s="8">
        <f t="shared" si="108"/>
        <v>762.22</v>
      </c>
      <c r="I532" s="8">
        <f t="shared" si="108"/>
        <v>2390321.92</v>
      </c>
      <c r="J532" s="8">
        <f t="shared" si="108"/>
        <v>0</v>
      </c>
      <c r="K532" s="8">
        <f t="shared" si="108"/>
        <v>0</v>
      </c>
      <c r="L532" s="8">
        <f t="shared" si="108"/>
        <v>510.4</v>
      </c>
      <c r="M532" s="8">
        <f t="shared" si="108"/>
        <v>132952</v>
      </c>
      <c r="N532" s="8">
        <f t="shared" si="108"/>
        <v>0</v>
      </c>
      <c r="O532" s="8">
        <f t="shared" si="108"/>
        <v>0</v>
      </c>
      <c r="P532" s="8">
        <f t="shared" si="108"/>
        <v>0</v>
      </c>
      <c r="Q532" s="8">
        <f t="shared" si="108"/>
        <v>0</v>
      </c>
      <c r="R532" s="8">
        <f t="shared" si="108"/>
        <v>0</v>
      </c>
      <c r="S532" s="8">
        <f t="shared" si="108"/>
        <v>0</v>
      </c>
    </row>
    <row r="533" spans="1:19" ht="32.25" customHeight="1">
      <c r="A533" s="31" t="s">
        <v>999</v>
      </c>
      <c r="B533" s="16" t="s">
        <v>780</v>
      </c>
      <c r="C533" s="1">
        <v>2019</v>
      </c>
      <c r="D533" s="2">
        <f aca="true" t="shared" si="109" ref="D533:D558">SUM(E533,G533,I533,K533,M533,O533,P533,Q533,R533,S533)</f>
        <v>1330228.48</v>
      </c>
      <c r="E533" s="3">
        <v>0</v>
      </c>
      <c r="F533" s="4">
        <v>0</v>
      </c>
      <c r="G533" s="3">
        <v>0</v>
      </c>
      <c r="H533" s="3">
        <v>424.18</v>
      </c>
      <c r="I533" s="9">
        <v>1330228.48</v>
      </c>
      <c r="J533" s="3">
        <v>0</v>
      </c>
      <c r="K533" s="3">
        <v>0</v>
      </c>
      <c r="L533" s="3">
        <v>0</v>
      </c>
      <c r="M533" s="3">
        <v>0</v>
      </c>
      <c r="N533" s="3">
        <v>0</v>
      </c>
      <c r="O533" s="3">
        <v>0</v>
      </c>
      <c r="P533" s="3">
        <v>0</v>
      </c>
      <c r="Q533" s="3">
        <v>0</v>
      </c>
      <c r="R533" s="3">
        <v>0</v>
      </c>
      <c r="S533" s="3">
        <v>0</v>
      </c>
    </row>
    <row r="534" spans="1:19" ht="19.5" customHeight="1">
      <c r="A534" s="1" t="s">
        <v>993</v>
      </c>
      <c r="B534" s="16" t="s">
        <v>25</v>
      </c>
      <c r="C534" s="1">
        <v>2019</v>
      </c>
      <c r="D534" s="2">
        <f t="shared" si="109"/>
        <v>1193045.44</v>
      </c>
      <c r="E534" s="3">
        <v>0</v>
      </c>
      <c r="F534" s="4">
        <v>0</v>
      </c>
      <c r="G534" s="3">
        <v>0</v>
      </c>
      <c r="H534" s="3">
        <v>338.04</v>
      </c>
      <c r="I534" s="9">
        <v>1060093.44</v>
      </c>
      <c r="J534" s="3">
        <v>0</v>
      </c>
      <c r="K534" s="3">
        <v>0</v>
      </c>
      <c r="L534" s="3">
        <v>510.4</v>
      </c>
      <c r="M534" s="3">
        <v>132952</v>
      </c>
      <c r="N534" s="3">
        <v>0</v>
      </c>
      <c r="O534" s="3">
        <v>0</v>
      </c>
      <c r="P534" s="3">
        <v>0</v>
      </c>
      <c r="Q534" s="3">
        <v>0</v>
      </c>
      <c r="R534" s="3">
        <v>0</v>
      </c>
      <c r="S534" s="3">
        <v>0</v>
      </c>
    </row>
    <row r="535" spans="1:19" ht="39.75" customHeight="1">
      <c r="A535" s="51" t="s">
        <v>448</v>
      </c>
      <c r="B535" s="51"/>
      <c r="C535" s="15"/>
      <c r="D535" s="8">
        <f>E535+G535+I535+K535+M535+O535+P535+Q535+R535+S535</f>
        <v>1630720</v>
      </c>
      <c r="E535" s="8">
        <f>SUM(E536)</f>
        <v>0</v>
      </c>
      <c r="F535" s="38">
        <f aca="true" t="shared" si="110" ref="F535:S535">SUM(F536)</f>
        <v>0</v>
      </c>
      <c r="G535" s="42">
        <f t="shared" si="110"/>
        <v>0</v>
      </c>
      <c r="H535" s="8">
        <f t="shared" si="110"/>
        <v>520</v>
      </c>
      <c r="I535" s="8">
        <f t="shared" si="110"/>
        <v>1630720</v>
      </c>
      <c r="J535" s="8">
        <f t="shared" si="110"/>
        <v>0</v>
      </c>
      <c r="K535" s="8">
        <f t="shared" si="110"/>
        <v>0</v>
      </c>
      <c r="L535" s="8">
        <f t="shared" si="110"/>
        <v>0</v>
      </c>
      <c r="M535" s="8">
        <f t="shared" si="110"/>
        <v>0</v>
      </c>
      <c r="N535" s="8">
        <f t="shared" si="110"/>
        <v>0</v>
      </c>
      <c r="O535" s="8">
        <f t="shared" si="110"/>
        <v>0</v>
      </c>
      <c r="P535" s="8">
        <f t="shared" si="110"/>
        <v>0</v>
      </c>
      <c r="Q535" s="8">
        <f t="shared" si="110"/>
        <v>0</v>
      </c>
      <c r="R535" s="8">
        <f t="shared" si="110"/>
        <v>0</v>
      </c>
      <c r="S535" s="8">
        <f t="shared" si="110"/>
        <v>0</v>
      </c>
    </row>
    <row r="536" spans="1:19" s="17" customFormat="1" ht="19.5" customHeight="1">
      <c r="A536" s="1" t="s">
        <v>994</v>
      </c>
      <c r="B536" s="16" t="s">
        <v>1252</v>
      </c>
      <c r="C536" s="1">
        <v>2019</v>
      </c>
      <c r="D536" s="2">
        <f t="shared" si="109"/>
        <v>1630720</v>
      </c>
      <c r="E536" s="3">
        <v>0</v>
      </c>
      <c r="F536" s="4">
        <v>0</v>
      </c>
      <c r="G536" s="3">
        <v>0</v>
      </c>
      <c r="H536" s="3">
        <v>520</v>
      </c>
      <c r="I536" s="9">
        <v>1630720</v>
      </c>
      <c r="J536" s="3">
        <v>0</v>
      </c>
      <c r="K536" s="3">
        <v>0</v>
      </c>
      <c r="L536" s="3">
        <v>0</v>
      </c>
      <c r="M536" s="3">
        <v>0</v>
      </c>
      <c r="N536" s="3">
        <v>0</v>
      </c>
      <c r="O536" s="3">
        <v>0</v>
      </c>
      <c r="P536" s="3">
        <v>0</v>
      </c>
      <c r="Q536" s="3">
        <v>0</v>
      </c>
      <c r="R536" s="3">
        <v>0</v>
      </c>
      <c r="S536" s="3">
        <v>0</v>
      </c>
    </row>
    <row r="537" spans="1:19" ht="39.75" customHeight="1">
      <c r="A537" s="51" t="s">
        <v>449</v>
      </c>
      <c r="B537" s="51"/>
      <c r="C537" s="15"/>
      <c r="D537" s="8">
        <f>E537+G537+I537+K537+M537+O537+P537+Q537+R537+S537</f>
        <v>1027363.6</v>
      </c>
      <c r="E537" s="8">
        <f>SUM(E538)</f>
        <v>0</v>
      </c>
      <c r="F537" s="38">
        <f aca="true" t="shared" si="111" ref="F537:S537">SUM(F538)</f>
        <v>0</v>
      </c>
      <c r="G537" s="42">
        <f t="shared" si="111"/>
        <v>0</v>
      </c>
      <c r="H537" s="8">
        <f t="shared" si="111"/>
        <v>327.6</v>
      </c>
      <c r="I537" s="8">
        <f t="shared" si="111"/>
        <v>1027363.6</v>
      </c>
      <c r="J537" s="8">
        <f t="shared" si="111"/>
        <v>0</v>
      </c>
      <c r="K537" s="8">
        <f t="shared" si="111"/>
        <v>0</v>
      </c>
      <c r="L537" s="8">
        <f t="shared" si="111"/>
        <v>0</v>
      </c>
      <c r="M537" s="8">
        <f t="shared" si="111"/>
        <v>0</v>
      </c>
      <c r="N537" s="8">
        <f t="shared" si="111"/>
        <v>0</v>
      </c>
      <c r="O537" s="8">
        <f t="shared" si="111"/>
        <v>0</v>
      </c>
      <c r="P537" s="8">
        <f t="shared" si="111"/>
        <v>0</v>
      </c>
      <c r="Q537" s="8">
        <f t="shared" si="111"/>
        <v>0</v>
      </c>
      <c r="R537" s="8">
        <f t="shared" si="111"/>
        <v>0</v>
      </c>
      <c r="S537" s="8">
        <f t="shared" si="111"/>
        <v>0</v>
      </c>
    </row>
    <row r="538" spans="1:19" ht="19.5" customHeight="1">
      <c r="A538" s="1" t="s">
        <v>1305</v>
      </c>
      <c r="B538" s="16" t="s">
        <v>26</v>
      </c>
      <c r="C538" s="1">
        <v>2019</v>
      </c>
      <c r="D538" s="2">
        <f t="shared" si="109"/>
        <v>1027363.6</v>
      </c>
      <c r="E538" s="3">
        <v>0</v>
      </c>
      <c r="F538" s="4">
        <v>0</v>
      </c>
      <c r="G538" s="3">
        <v>0</v>
      </c>
      <c r="H538" s="3">
        <v>327.6</v>
      </c>
      <c r="I538" s="9">
        <v>1027363.6</v>
      </c>
      <c r="J538" s="3">
        <v>0</v>
      </c>
      <c r="K538" s="3">
        <v>0</v>
      </c>
      <c r="L538" s="3">
        <v>0</v>
      </c>
      <c r="M538" s="3">
        <v>0</v>
      </c>
      <c r="N538" s="3">
        <v>0</v>
      </c>
      <c r="O538" s="3">
        <v>0</v>
      </c>
      <c r="P538" s="3">
        <v>0</v>
      </c>
      <c r="Q538" s="3">
        <v>0</v>
      </c>
      <c r="R538" s="3">
        <v>0</v>
      </c>
      <c r="S538" s="3">
        <v>0</v>
      </c>
    </row>
    <row r="539" spans="1:19" s="33" customFormat="1" ht="39.75" customHeight="1">
      <c r="A539" s="51" t="s">
        <v>451</v>
      </c>
      <c r="B539" s="51"/>
      <c r="C539" s="15"/>
      <c r="D539" s="8">
        <f>E539+G539+I539+K539+M539+O539+P539+Q539+R539+S539</f>
        <v>2856896</v>
      </c>
      <c r="E539" s="8">
        <f>SUM(E540:E541)</f>
        <v>0</v>
      </c>
      <c r="F539" s="38">
        <f aca="true" t="shared" si="112" ref="F539:S539">SUM(F540:F541)</f>
        <v>0</v>
      </c>
      <c r="G539" s="42">
        <f t="shared" si="112"/>
        <v>0</v>
      </c>
      <c r="H539" s="8">
        <f t="shared" si="112"/>
        <v>911</v>
      </c>
      <c r="I539" s="8">
        <f t="shared" si="112"/>
        <v>2856896</v>
      </c>
      <c r="J539" s="8">
        <f t="shared" si="112"/>
        <v>0</v>
      </c>
      <c r="K539" s="8">
        <f t="shared" si="112"/>
        <v>0</v>
      </c>
      <c r="L539" s="8">
        <f t="shared" si="112"/>
        <v>0</v>
      </c>
      <c r="M539" s="8">
        <f t="shared" si="112"/>
        <v>0</v>
      </c>
      <c r="N539" s="8">
        <f t="shared" si="112"/>
        <v>0</v>
      </c>
      <c r="O539" s="8">
        <f t="shared" si="112"/>
        <v>0</v>
      </c>
      <c r="P539" s="8">
        <f t="shared" si="112"/>
        <v>0</v>
      </c>
      <c r="Q539" s="8">
        <f t="shared" si="112"/>
        <v>0</v>
      </c>
      <c r="R539" s="8">
        <f t="shared" si="112"/>
        <v>0</v>
      </c>
      <c r="S539" s="8">
        <f t="shared" si="112"/>
        <v>0</v>
      </c>
    </row>
    <row r="540" spans="1:19" ht="19.5" customHeight="1">
      <c r="A540" s="31" t="s">
        <v>1306</v>
      </c>
      <c r="B540" s="16" t="s">
        <v>753</v>
      </c>
      <c r="C540" s="1">
        <v>2019</v>
      </c>
      <c r="D540" s="2">
        <f t="shared" si="109"/>
        <v>1756160</v>
      </c>
      <c r="E540" s="3">
        <v>0</v>
      </c>
      <c r="F540" s="4">
        <v>0</v>
      </c>
      <c r="G540" s="44">
        <v>0</v>
      </c>
      <c r="H540" s="3">
        <v>560</v>
      </c>
      <c r="I540" s="3">
        <v>1756160</v>
      </c>
      <c r="J540" s="3">
        <v>0</v>
      </c>
      <c r="K540" s="3">
        <v>0</v>
      </c>
      <c r="L540" s="3">
        <v>0</v>
      </c>
      <c r="M540" s="3">
        <v>0</v>
      </c>
      <c r="N540" s="3">
        <v>0</v>
      </c>
      <c r="O540" s="3">
        <v>0</v>
      </c>
      <c r="P540" s="3">
        <v>0</v>
      </c>
      <c r="Q540" s="3">
        <v>0</v>
      </c>
      <c r="R540" s="3">
        <v>0</v>
      </c>
      <c r="S540" s="3">
        <v>0</v>
      </c>
    </row>
    <row r="541" spans="1:19" s="17" customFormat="1" ht="19.5" customHeight="1">
      <c r="A541" s="31" t="s">
        <v>1307</v>
      </c>
      <c r="B541" s="16" t="s">
        <v>754</v>
      </c>
      <c r="C541" s="1">
        <v>2019</v>
      </c>
      <c r="D541" s="2">
        <f t="shared" si="109"/>
        <v>1100736</v>
      </c>
      <c r="E541" s="3">
        <v>0</v>
      </c>
      <c r="F541" s="4">
        <v>0</v>
      </c>
      <c r="G541" s="44">
        <v>0</v>
      </c>
      <c r="H541" s="3">
        <v>351</v>
      </c>
      <c r="I541" s="3">
        <v>1100736</v>
      </c>
      <c r="J541" s="3">
        <v>0</v>
      </c>
      <c r="K541" s="3">
        <v>0</v>
      </c>
      <c r="L541" s="3">
        <v>0</v>
      </c>
      <c r="M541" s="3">
        <v>0</v>
      </c>
      <c r="N541" s="3">
        <v>0</v>
      </c>
      <c r="O541" s="3">
        <v>0</v>
      </c>
      <c r="P541" s="3">
        <v>0</v>
      </c>
      <c r="Q541" s="3">
        <v>0</v>
      </c>
      <c r="R541" s="3">
        <v>0</v>
      </c>
      <c r="S541" s="3">
        <v>0</v>
      </c>
    </row>
    <row r="542" spans="1:19" ht="39.75" customHeight="1">
      <c r="A542" s="51" t="s">
        <v>1308</v>
      </c>
      <c r="B542" s="51"/>
      <c r="C542" s="15"/>
      <c r="D542" s="8">
        <f>E542+G542+I542+K542+M542+O542+P542+Q542+R542+S542</f>
        <v>755000</v>
      </c>
      <c r="E542" s="8">
        <f>SUM(E543)</f>
        <v>0</v>
      </c>
      <c r="F542" s="38">
        <f aca="true" t="shared" si="113" ref="F542:S542">SUM(F543)</f>
        <v>0</v>
      </c>
      <c r="G542" s="42">
        <f t="shared" si="113"/>
        <v>0</v>
      </c>
      <c r="H542" s="8">
        <f t="shared" si="113"/>
        <v>0</v>
      </c>
      <c r="I542" s="8">
        <f t="shared" si="113"/>
        <v>0</v>
      </c>
      <c r="J542" s="8">
        <f t="shared" si="113"/>
        <v>0</v>
      </c>
      <c r="K542" s="8">
        <f t="shared" si="113"/>
        <v>0</v>
      </c>
      <c r="L542" s="8">
        <f t="shared" si="113"/>
        <v>290</v>
      </c>
      <c r="M542" s="8">
        <f t="shared" si="113"/>
        <v>175000</v>
      </c>
      <c r="N542" s="8">
        <f t="shared" si="113"/>
        <v>0</v>
      </c>
      <c r="O542" s="8">
        <f t="shared" si="113"/>
        <v>0</v>
      </c>
      <c r="P542" s="8">
        <f t="shared" si="113"/>
        <v>580000</v>
      </c>
      <c r="Q542" s="8">
        <f t="shared" si="113"/>
        <v>0</v>
      </c>
      <c r="R542" s="8">
        <f t="shared" si="113"/>
        <v>0</v>
      </c>
      <c r="S542" s="8">
        <f t="shared" si="113"/>
        <v>0</v>
      </c>
    </row>
    <row r="543" spans="1:19" ht="19.5" customHeight="1">
      <c r="A543" s="31" t="s">
        <v>689</v>
      </c>
      <c r="B543" s="16" t="s">
        <v>28</v>
      </c>
      <c r="C543" s="1">
        <v>2019</v>
      </c>
      <c r="D543" s="2">
        <f t="shared" si="109"/>
        <v>755000</v>
      </c>
      <c r="E543" s="9">
        <v>0</v>
      </c>
      <c r="F543" s="4">
        <v>0</v>
      </c>
      <c r="G543" s="44">
        <v>0</v>
      </c>
      <c r="H543" s="3">
        <v>0</v>
      </c>
      <c r="I543" s="3">
        <v>0</v>
      </c>
      <c r="J543" s="9">
        <v>0</v>
      </c>
      <c r="K543" s="3">
        <v>0</v>
      </c>
      <c r="L543" s="9">
        <v>290</v>
      </c>
      <c r="M543" s="9">
        <v>175000</v>
      </c>
      <c r="N543" s="3">
        <v>0</v>
      </c>
      <c r="O543" s="3">
        <v>0</v>
      </c>
      <c r="P543" s="3">
        <v>580000</v>
      </c>
      <c r="Q543" s="3">
        <v>0</v>
      </c>
      <c r="R543" s="3">
        <v>0</v>
      </c>
      <c r="S543" s="3">
        <v>0</v>
      </c>
    </row>
    <row r="544" spans="1:19" ht="39.75" customHeight="1">
      <c r="A544" s="51" t="s">
        <v>450</v>
      </c>
      <c r="B544" s="51"/>
      <c r="C544" s="15"/>
      <c r="D544" s="8">
        <f>E544+G544+I544+K544+M544+O544+P544+Q544+R544+S544</f>
        <v>1300000</v>
      </c>
      <c r="E544" s="8">
        <f>SUM(E545)</f>
        <v>500000</v>
      </c>
      <c r="F544" s="38">
        <f aca="true" t="shared" si="114" ref="F544:S544">SUM(F545)</f>
        <v>0</v>
      </c>
      <c r="G544" s="42">
        <f t="shared" si="114"/>
        <v>0</v>
      </c>
      <c r="H544" s="8">
        <f t="shared" si="114"/>
        <v>0</v>
      </c>
      <c r="I544" s="8">
        <f t="shared" si="114"/>
        <v>0</v>
      </c>
      <c r="J544" s="8">
        <f t="shared" si="114"/>
        <v>0</v>
      </c>
      <c r="K544" s="8">
        <f t="shared" si="114"/>
        <v>0</v>
      </c>
      <c r="L544" s="8">
        <f t="shared" si="114"/>
        <v>0</v>
      </c>
      <c r="M544" s="8">
        <f t="shared" si="114"/>
        <v>0</v>
      </c>
      <c r="N544" s="8">
        <f t="shared" si="114"/>
        <v>0</v>
      </c>
      <c r="O544" s="8">
        <f t="shared" si="114"/>
        <v>0</v>
      </c>
      <c r="P544" s="8">
        <f t="shared" si="114"/>
        <v>0</v>
      </c>
      <c r="Q544" s="8">
        <f t="shared" si="114"/>
        <v>0</v>
      </c>
      <c r="R544" s="8">
        <f t="shared" si="114"/>
        <v>700000</v>
      </c>
      <c r="S544" s="8">
        <f t="shared" si="114"/>
        <v>100000</v>
      </c>
    </row>
    <row r="545" spans="1:19" ht="19.5" customHeight="1">
      <c r="A545" s="1" t="s">
        <v>690</v>
      </c>
      <c r="B545" s="16" t="s">
        <v>27</v>
      </c>
      <c r="C545" s="1">
        <v>2019</v>
      </c>
      <c r="D545" s="2">
        <f>SUM(E545,G545,I545,K545,M545,O545,P545,Q545,R545,S545)</f>
        <v>1300000</v>
      </c>
      <c r="E545" s="9">
        <v>500000</v>
      </c>
      <c r="F545" s="24">
        <v>0</v>
      </c>
      <c r="G545" s="44">
        <v>0</v>
      </c>
      <c r="H545" s="3">
        <v>0</v>
      </c>
      <c r="I545" s="3">
        <v>0</v>
      </c>
      <c r="J545" s="9">
        <v>0</v>
      </c>
      <c r="K545" s="3">
        <v>0</v>
      </c>
      <c r="L545" s="3">
        <v>0</v>
      </c>
      <c r="M545" s="3">
        <v>0</v>
      </c>
      <c r="N545" s="3">
        <v>0</v>
      </c>
      <c r="O545" s="3">
        <v>0</v>
      </c>
      <c r="P545" s="3">
        <v>0</v>
      </c>
      <c r="Q545" s="3">
        <v>0</v>
      </c>
      <c r="R545" s="3">
        <v>700000</v>
      </c>
      <c r="S545" s="9">
        <v>100000</v>
      </c>
    </row>
    <row r="546" spans="1:19" ht="39.75" customHeight="1">
      <c r="A546" s="51" t="s">
        <v>452</v>
      </c>
      <c r="B546" s="51"/>
      <c r="C546" s="15"/>
      <c r="D546" s="8">
        <f>E546+G546+I546+K546+M546+O546+P546+Q546+R546+S546</f>
        <v>1097000</v>
      </c>
      <c r="E546" s="8">
        <f>SUM(E547)</f>
        <v>0</v>
      </c>
      <c r="F546" s="38">
        <f aca="true" t="shared" si="115" ref="F546:S546">SUM(F547)</f>
        <v>0</v>
      </c>
      <c r="G546" s="42">
        <f t="shared" si="115"/>
        <v>0</v>
      </c>
      <c r="H546" s="8">
        <f t="shared" si="115"/>
        <v>350</v>
      </c>
      <c r="I546" s="8">
        <f t="shared" si="115"/>
        <v>1097000</v>
      </c>
      <c r="J546" s="8">
        <f t="shared" si="115"/>
        <v>0</v>
      </c>
      <c r="K546" s="8">
        <f t="shared" si="115"/>
        <v>0</v>
      </c>
      <c r="L546" s="8">
        <f t="shared" si="115"/>
        <v>0</v>
      </c>
      <c r="M546" s="8">
        <f t="shared" si="115"/>
        <v>0</v>
      </c>
      <c r="N546" s="8">
        <f t="shared" si="115"/>
        <v>0</v>
      </c>
      <c r="O546" s="8">
        <f t="shared" si="115"/>
        <v>0</v>
      </c>
      <c r="P546" s="8">
        <f t="shared" si="115"/>
        <v>0</v>
      </c>
      <c r="Q546" s="8">
        <f t="shared" si="115"/>
        <v>0</v>
      </c>
      <c r="R546" s="8">
        <f t="shared" si="115"/>
        <v>0</v>
      </c>
      <c r="S546" s="8">
        <f t="shared" si="115"/>
        <v>0</v>
      </c>
    </row>
    <row r="547" spans="1:19" ht="19.5" customHeight="1">
      <c r="A547" s="31" t="s">
        <v>691</v>
      </c>
      <c r="B547" s="16" t="s">
        <v>752</v>
      </c>
      <c r="C547" s="1">
        <v>2019</v>
      </c>
      <c r="D547" s="2">
        <f t="shared" si="109"/>
        <v>1097000</v>
      </c>
      <c r="E547" s="9">
        <v>0</v>
      </c>
      <c r="F547" s="4">
        <v>0</v>
      </c>
      <c r="G547" s="44">
        <v>0</v>
      </c>
      <c r="H547" s="9">
        <v>350</v>
      </c>
      <c r="I547" s="9">
        <v>1097000</v>
      </c>
      <c r="J547" s="3">
        <v>0</v>
      </c>
      <c r="K547" s="3">
        <v>0</v>
      </c>
      <c r="L547" s="3">
        <v>0</v>
      </c>
      <c r="M547" s="3">
        <v>0</v>
      </c>
      <c r="N547" s="3">
        <v>0</v>
      </c>
      <c r="O547" s="3">
        <v>0</v>
      </c>
      <c r="P547" s="3">
        <v>0</v>
      </c>
      <c r="Q547" s="3">
        <v>0</v>
      </c>
      <c r="R547" s="3">
        <v>0</v>
      </c>
      <c r="S547" s="3">
        <v>0</v>
      </c>
    </row>
    <row r="548" spans="1:19" ht="39.75" customHeight="1">
      <c r="A548" s="51" t="s">
        <v>453</v>
      </c>
      <c r="B548" s="51"/>
      <c r="C548" s="15"/>
      <c r="D548" s="8">
        <f>E548+G548+I548+K548+M548+O548+P548+Q548+R548+S548</f>
        <v>7575282</v>
      </c>
      <c r="E548" s="8">
        <f>SUM(E549:E552)</f>
        <v>0</v>
      </c>
      <c r="F548" s="38">
        <f aca="true" t="shared" si="116" ref="F548:S548">SUM(F549:F552)</f>
        <v>0</v>
      </c>
      <c r="G548" s="42">
        <f t="shared" si="116"/>
        <v>0</v>
      </c>
      <c r="H548" s="8">
        <f t="shared" si="116"/>
        <v>2240</v>
      </c>
      <c r="I548" s="8">
        <f t="shared" si="116"/>
        <v>7575282</v>
      </c>
      <c r="J548" s="8">
        <f t="shared" si="116"/>
        <v>0</v>
      </c>
      <c r="K548" s="8">
        <f t="shared" si="116"/>
        <v>0</v>
      </c>
      <c r="L548" s="8">
        <f t="shared" si="116"/>
        <v>0</v>
      </c>
      <c r="M548" s="8">
        <f t="shared" si="116"/>
        <v>0</v>
      </c>
      <c r="N548" s="8">
        <f t="shared" si="116"/>
        <v>0</v>
      </c>
      <c r="O548" s="8">
        <f t="shared" si="116"/>
        <v>0</v>
      </c>
      <c r="P548" s="8">
        <f t="shared" si="116"/>
        <v>0</v>
      </c>
      <c r="Q548" s="8">
        <f t="shared" si="116"/>
        <v>0</v>
      </c>
      <c r="R548" s="8">
        <f t="shared" si="116"/>
        <v>0</v>
      </c>
      <c r="S548" s="8">
        <f t="shared" si="116"/>
        <v>0</v>
      </c>
    </row>
    <row r="549" spans="1:19" ht="19.5" customHeight="1">
      <c r="A549" s="1" t="s">
        <v>692</v>
      </c>
      <c r="B549" s="16" t="s">
        <v>1253</v>
      </c>
      <c r="C549" s="1">
        <v>2019</v>
      </c>
      <c r="D549" s="2">
        <f t="shared" si="109"/>
        <v>1849094</v>
      </c>
      <c r="E549" s="9">
        <v>0</v>
      </c>
      <c r="F549" s="4">
        <v>0</v>
      </c>
      <c r="G549" s="44">
        <v>0</v>
      </c>
      <c r="H549" s="9">
        <v>560</v>
      </c>
      <c r="I549" s="9">
        <v>1849094</v>
      </c>
      <c r="J549" s="3">
        <v>0</v>
      </c>
      <c r="K549" s="3">
        <v>0</v>
      </c>
      <c r="L549" s="3">
        <v>0</v>
      </c>
      <c r="M549" s="3">
        <v>0</v>
      </c>
      <c r="N549" s="3">
        <v>0</v>
      </c>
      <c r="O549" s="3">
        <v>0</v>
      </c>
      <c r="P549" s="3">
        <v>0</v>
      </c>
      <c r="Q549" s="3">
        <v>0</v>
      </c>
      <c r="R549" s="3">
        <v>0</v>
      </c>
      <c r="S549" s="3">
        <v>0</v>
      </c>
    </row>
    <row r="550" spans="1:19" ht="19.5" customHeight="1">
      <c r="A550" s="1" t="s">
        <v>693</v>
      </c>
      <c r="B550" s="16" t="s">
        <v>1254</v>
      </c>
      <c r="C550" s="1">
        <v>2019</v>
      </c>
      <c r="D550" s="2">
        <f t="shared" si="109"/>
        <v>1849094</v>
      </c>
      <c r="E550" s="9">
        <v>0</v>
      </c>
      <c r="F550" s="4">
        <v>0</v>
      </c>
      <c r="G550" s="44">
        <v>0</v>
      </c>
      <c r="H550" s="9">
        <v>560</v>
      </c>
      <c r="I550" s="9">
        <v>1849094</v>
      </c>
      <c r="J550" s="3">
        <v>0</v>
      </c>
      <c r="K550" s="3">
        <v>0</v>
      </c>
      <c r="L550" s="3">
        <v>0</v>
      </c>
      <c r="M550" s="3">
        <v>0</v>
      </c>
      <c r="N550" s="3">
        <v>0</v>
      </c>
      <c r="O550" s="3">
        <v>0</v>
      </c>
      <c r="P550" s="3">
        <v>0</v>
      </c>
      <c r="Q550" s="3">
        <v>0</v>
      </c>
      <c r="R550" s="3">
        <v>0</v>
      </c>
      <c r="S550" s="3">
        <v>0</v>
      </c>
    </row>
    <row r="551" spans="1:19" ht="19.5" customHeight="1">
      <c r="A551" s="1" t="s">
        <v>694</v>
      </c>
      <c r="B551" s="16" t="s">
        <v>1255</v>
      </c>
      <c r="C551" s="1">
        <v>2019</v>
      </c>
      <c r="D551" s="2">
        <f t="shared" si="109"/>
        <v>1849094</v>
      </c>
      <c r="E551" s="9">
        <v>0</v>
      </c>
      <c r="F551" s="4">
        <v>0</v>
      </c>
      <c r="G551" s="44">
        <v>0</v>
      </c>
      <c r="H551" s="9">
        <v>560</v>
      </c>
      <c r="I551" s="9">
        <v>1849094</v>
      </c>
      <c r="J551" s="3">
        <v>0</v>
      </c>
      <c r="K551" s="3">
        <v>0</v>
      </c>
      <c r="L551" s="3">
        <v>0</v>
      </c>
      <c r="M551" s="3">
        <v>0</v>
      </c>
      <c r="N551" s="3">
        <v>0</v>
      </c>
      <c r="O551" s="3">
        <v>0</v>
      </c>
      <c r="P551" s="3">
        <v>0</v>
      </c>
      <c r="Q551" s="3">
        <v>0</v>
      </c>
      <c r="R551" s="3">
        <v>0</v>
      </c>
      <c r="S551" s="3">
        <v>0</v>
      </c>
    </row>
    <row r="552" spans="1:19" s="17" customFormat="1" ht="19.5" customHeight="1">
      <c r="A552" s="1" t="s">
        <v>695</v>
      </c>
      <c r="B552" s="16" t="s">
        <v>33</v>
      </c>
      <c r="C552" s="1">
        <v>2019</v>
      </c>
      <c r="D552" s="2">
        <f t="shared" si="109"/>
        <v>2028000</v>
      </c>
      <c r="E552" s="9">
        <v>0</v>
      </c>
      <c r="F552" s="4">
        <v>0</v>
      </c>
      <c r="G552" s="44">
        <v>0</v>
      </c>
      <c r="H552" s="9">
        <v>560</v>
      </c>
      <c r="I552" s="9">
        <v>2028000</v>
      </c>
      <c r="J552" s="3">
        <v>0</v>
      </c>
      <c r="K552" s="3">
        <v>0</v>
      </c>
      <c r="L552" s="3">
        <v>0</v>
      </c>
      <c r="M552" s="3">
        <v>0</v>
      </c>
      <c r="N552" s="3">
        <v>0</v>
      </c>
      <c r="O552" s="3">
        <v>0</v>
      </c>
      <c r="P552" s="3">
        <v>0</v>
      </c>
      <c r="Q552" s="3">
        <v>0</v>
      </c>
      <c r="R552" s="3">
        <v>0</v>
      </c>
      <c r="S552" s="3">
        <v>0</v>
      </c>
    </row>
    <row r="553" spans="1:19" ht="39.75" customHeight="1">
      <c r="A553" s="51" t="s">
        <v>454</v>
      </c>
      <c r="B553" s="51"/>
      <c r="C553" s="15"/>
      <c r="D553" s="8">
        <f>E553+G553+I553+K553+M553+O553+P553+Q553+R553+S553</f>
        <v>850000</v>
      </c>
      <c r="E553" s="8">
        <f>SUM(E554)</f>
        <v>0</v>
      </c>
      <c r="F553" s="38">
        <f aca="true" t="shared" si="117" ref="F553:S553">SUM(F554)</f>
        <v>0</v>
      </c>
      <c r="G553" s="42">
        <f t="shared" si="117"/>
        <v>0</v>
      </c>
      <c r="H553" s="8">
        <f t="shared" si="117"/>
        <v>270.51</v>
      </c>
      <c r="I553" s="8">
        <f t="shared" si="117"/>
        <v>850000</v>
      </c>
      <c r="J553" s="8">
        <f t="shared" si="117"/>
        <v>0</v>
      </c>
      <c r="K553" s="8">
        <f t="shared" si="117"/>
        <v>0</v>
      </c>
      <c r="L553" s="8">
        <f t="shared" si="117"/>
        <v>0</v>
      </c>
      <c r="M553" s="8">
        <f t="shared" si="117"/>
        <v>0</v>
      </c>
      <c r="N553" s="8">
        <f t="shared" si="117"/>
        <v>0</v>
      </c>
      <c r="O553" s="8">
        <f t="shared" si="117"/>
        <v>0</v>
      </c>
      <c r="P553" s="8">
        <f t="shared" si="117"/>
        <v>0</v>
      </c>
      <c r="Q553" s="8">
        <f t="shared" si="117"/>
        <v>0</v>
      </c>
      <c r="R553" s="8">
        <f t="shared" si="117"/>
        <v>0</v>
      </c>
      <c r="S553" s="8">
        <f t="shared" si="117"/>
        <v>0</v>
      </c>
    </row>
    <row r="554" spans="1:19" ht="19.5" customHeight="1">
      <c r="A554" s="1" t="s">
        <v>696</v>
      </c>
      <c r="B554" s="16" t="s">
        <v>34</v>
      </c>
      <c r="C554" s="1">
        <v>2019</v>
      </c>
      <c r="D554" s="2">
        <f t="shared" si="109"/>
        <v>850000</v>
      </c>
      <c r="E554" s="9">
        <v>0</v>
      </c>
      <c r="F554" s="4">
        <v>0</v>
      </c>
      <c r="G554" s="44">
        <v>0</v>
      </c>
      <c r="H554" s="9">
        <v>270.51</v>
      </c>
      <c r="I554" s="9">
        <v>850000</v>
      </c>
      <c r="J554" s="3">
        <v>0</v>
      </c>
      <c r="K554" s="3">
        <v>0</v>
      </c>
      <c r="L554" s="3">
        <v>0</v>
      </c>
      <c r="M554" s="3">
        <v>0</v>
      </c>
      <c r="N554" s="3">
        <v>0</v>
      </c>
      <c r="O554" s="3">
        <v>0</v>
      </c>
      <c r="P554" s="3">
        <v>0</v>
      </c>
      <c r="Q554" s="3">
        <v>0</v>
      </c>
      <c r="R554" s="3">
        <v>0</v>
      </c>
      <c r="S554" s="3">
        <v>0</v>
      </c>
    </row>
    <row r="555" spans="1:19" ht="39.75" customHeight="1">
      <c r="A555" s="51" t="s">
        <v>455</v>
      </c>
      <c r="B555" s="51"/>
      <c r="C555" s="15"/>
      <c r="D555" s="8">
        <f>E555+G555+I555+K555+M555+O555+P555+Q555+R555+S555</f>
        <v>4994888</v>
      </c>
      <c r="E555" s="8">
        <f>SUM(E556:E558)</f>
        <v>0</v>
      </c>
      <c r="F555" s="38">
        <f aca="true" t="shared" si="118" ref="F555:S555">SUM(F556:F558)</f>
        <v>0</v>
      </c>
      <c r="G555" s="42">
        <f t="shared" si="118"/>
        <v>0</v>
      </c>
      <c r="H555" s="8">
        <f t="shared" si="118"/>
        <v>724</v>
      </c>
      <c r="I555" s="8">
        <f t="shared" si="118"/>
        <v>2270464</v>
      </c>
      <c r="J555" s="8">
        <f t="shared" si="118"/>
        <v>388</v>
      </c>
      <c r="K555" s="8">
        <f t="shared" si="118"/>
        <v>804424</v>
      </c>
      <c r="L555" s="8">
        <f t="shared" si="118"/>
        <v>824</v>
      </c>
      <c r="M555" s="8">
        <f t="shared" si="118"/>
        <v>1920000</v>
      </c>
      <c r="N555" s="8">
        <f t="shared" si="118"/>
        <v>0</v>
      </c>
      <c r="O555" s="8">
        <f t="shared" si="118"/>
        <v>0</v>
      </c>
      <c r="P555" s="8">
        <f t="shared" si="118"/>
        <v>0</v>
      </c>
      <c r="Q555" s="8">
        <f t="shared" si="118"/>
        <v>0</v>
      </c>
      <c r="R555" s="8">
        <f t="shared" si="118"/>
        <v>0</v>
      </c>
      <c r="S555" s="8">
        <f t="shared" si="118"/>
        <v>0</v>
      </c>
    </row>
    <row r="556" spans="1:19" ht="19.5" customHeight="1">
      <c r="A556" s="1" t="s">
        <v>697</v>
      </c>
      <c r="B556" s="16" t="s">
        <v>35</v>
      </c>
      <c r="C556" s="1">
        <v>2019</v>
      </c>
      <c r="D556" s="2">
        <f t="shared" si="109"/>
        <v>2270464</v>
      </c>
      <c r="E556" s="9">
        <v>0</v>
      </c>
      <c r="F556" s="4">
        <v>0</v>
      </c>
      <c r="G556" s="44">
        <v>0</v>
      </c>
      <c r="H556" s="9">
        <v>724</v>
      </c>
      <c r="I556" s="9">
        <v>2270464</v>
      </c>
      <c r="J556" s="3">
        <v>0</v>
      </c>
      <c r="K556" s="3">
        <v>0</v>
      </c>
      <c r="L556" s="3">
        <v>0</v>
      </c>
      <c r="M556" s="3">
        <v>0</v>
      </c>
      <c r="N556" s="3">
        <v>0</v>
      </c>
      <c r="O556" s="3">
        <v>0</v>
      </c>
      <c r="P556" s="3">
        <v>0</v>
      </c>
      <c r="Q556" s="3">
        <v>0</v>
      </c>
      <c r="R556" s="3">
        <v>0</v>
      </c>
      <c r="S556" s="3">
        <v>0</v>
      </c>
    </row>
    <row r="557" spans="1:19" ht="19.5" customHeight="1">
      <c r="A557" s="1" t="s">
        <v>698</v>
      </c>
      <c r="B557" s="16" t="s">
        <v>36</v>
      </c>
      <c r="C557" s="1">
        <v>2019</v>
      </c>
      <c r="D557" s="2">
        <f t="shared" si="109"/>
        <v>1362212</v>
      </c>
      <c r="E557" s="9">
        <v>0</v>
      </c>
      <c r="F557" s="4">
        <v>0</v>
      </c>
      <c r="G557" s="44">
        <v>0</v>
      </c>
      <c r="H557" s="9">
        <v>0</v>
      </c>
      <c r="I557" s="3">
        <v>0</v>
      </c>
      <c r="J557" s="3">
        <v>194</v>
      </c>
      <c r="K557" s="3">
        <v>402212</v>
      </c>
      <c r="L557" s="9">
        <v>412</v>
      </c>
      <c r="M557" s="3">
        <v>960000</v>
      </c>
      <c r="N557" s="3">
        <v>0</v>
      </c>
      <c r="O557" s="3">
        <v>0</v>
      </c>
      <c r="P557" s="3">
        <v>0</v>
      </c>
      <c r="Q557" s="3">
        <v>0</v>
      </c>
      <c r="R557" s="3">
        <v>0</v>
      </c>
      <c r="S557" s="3">
        <v>0</v>
      </c>
    </row>
    <row r="558" spans="1:19" ht="19.5" customHeight="1">
      <c r="A558" s="1" t="s">
        <v>699</v>
      </c>
      <c r="B558" s="16" t="s">
        <v>37</v>
      </c>
      <c r="C558" s="1">
        <v>2019</v>
      </c>
      <c r="D558" s="2">
        <f t="shared" si="109"/>
        <v>1362212</v>
      </c>
      <c r="E558" s="9">
        <v>0</v>
      </c>
      <c r="F558" s="4">
        <v>0</v>
      </c>
      <c r="G558" s="44">
        <v>0</v>
      </c>
      <c r="H558" s="9">
        <v>0</v>
      </c>
      <c r="I558" s="3">
        <v>0</v>
      </c>
      <c r="J558" s="3">
        <v>194</v>
      </c>
      <c r="K558" s="3">
        <v>402212</v>
      </c>
      <c r="L558" s="9">
        <v>412</v>
      </c>
      <c r="M558" s="3">
        <v>960000</v>
      </c>
      <c r="N558" s="3">
        <v>0</v>
      </c>
      <c r="O558" s="3">
        <v>0</v>
      </c>
      <c r="P558" s="3">
        <v>0</v>
      </c>
      <c r="Q558" s="3">
        <v>0</v>
      </c>
      <c r="R558" s="3">
        <v>0</v>
      </c>
      <c r="S558" s="3">
        <v>0</v>
      </c>
    </row>
    <row r="559" spans="1:19" s="13" customFormat="1" ht="39.75" customHeight="1">
      <c r="A559" s="51" t="s">
        <v>405</v>
      </c>
      <c r="B559" s="53"/>
      <c r="C559" s="15"/>
      <c r="D559" s="8">
        <f>E559+G559+I559+K559+M559+O559+P559+Q559+R559+S559</f>
        <v>15300807.2</v>
      </c>
      <c r="E559" s="8">
        <f>SUM(E560:E561)</f>
        <v>13284047.2</v>
      </c>
      <c r="F559" s="38">
        <f aca="true" t="shared" si="119" ref="F559:S559">SUM(F560:F561)</f>
        <v>0</v>
      </c>
      <c r="G559" s="8">
        <f t="shared" si="119"/>
        <v>0</v>
      </c>
      <c r="H559" s="8">
        <f t="shared" si="119"/>
        <v>1083.4</v>
      </c>
      <c r="I559" s="8">
        <f t="shared" si="119"/>
        <v>1516760</v>
      </c>
      <c r="J559" s="8">
        <f t="shared" si="119"/>
        <v>0</v>
      </c>
      <c r="K559" s="8">
        <f t="shared" si="119"/>
        <v>0</v>
      </c>
      <c r="L559" s="8">
        <f t="shared" si="119"/>
        <v>0</v>
      </c>
      <c r="M559" s="8">
        <f t="shared" si="119"/>
        <v>0</v>
      </c>
      <c r="N559" s="8">
        <f t="shared" si="119"/>
        <v>0</v>
      </c>
      <c r="O559" s="8">
        <f t="shared" si="119"/>
        <v>0</v>
      </c>
      <c r="P559" s="8">
        <f t="shared" si="119"/>
        <v>0</v>
      </c>
      <c r="Q559" s="8">
        <f t="shared" si="119"/>
        <v>0</v>
      </c>
      <c r="R559" s="8">
        <f t="shared" si="119"/>
        <v>0</v>
      </c>
      <c r="S559" s="8">
        <f t="shared" si="119"/>
        <v>500000</v>
      </c>
    </row>
    <row r="560" spans="1:19" ht="19.5" customHeight="1">
      <c r="A560" s="1" t="s">
        <v>1000</v>
      </c>
      <c r="B560" s="16" t="s">
        <v>727</v>
      </c>
      <c r="C560" s="1">
        <v>2019</v>
      </c>
      <c r="D560" s="2">
        <f>SUM(E560,G560,I560,K560,M560,O560,P560,Q560,R560,S560)</f>
        <v>2016760</v>
      </c>
      <c r="E560" s="3">
        <v>0</v>
      </c>
      <c r="F560" s="4">
        <v>0</v>
      </c>
      <c r="G560" s="3">
        <v>0</v>
      </c>
      <c r="H560" s="9">
        <v>1083.4</v>
      </c>
      <c r="I560" s="9">
        <v>1516760</v>
      </c>
      <c r="J560" s="3">
        <v>0</v>
      </c>
      <c r="K560" s="3">
        <v>0</v>
      </c>
      <c r="L560" s="3">
        <v>0</v>
      </c>
      <c r="M560" s="3">
        <v>0</v>
      </c>
      <c r="N560" s="3">
        <v>0</v>
      </c>
      <c r="O560" s="3">
        <v>0</v>
      </c>
      <c r="P560" s="3">
        <v>0</v>
      </c>
      <c r="Q560" s="3">
        <v>0</v>
      </c>
      <c r="R560" s="3">
        <v>0</v>
      </c>
      <c r="S560" s="3">
        <v>500000</v>
      </c>
    </row>
    <row r="561" spans="1:19" ht="19.5" customHeight="1">
      <c r="A561" s="1" t="s">
        <v>1001</v>
      </c>
      <c r="B561" s="16" t="s">
        <v>1278</v>
      </c>
      <c r="D561" s="2">
        <f>SUM(E561,G561,I561,K561,M561,O561,P561,Q561,R561,S561)</f>
        <v>13284047.2</v>
      </c>
      <c r="E561" s="3">
        <v>13284047.2</v>
      </c>
      <c r="F561" s="4">
        <v>0</v>
      </c>
      <c r="G561" s="3">
        <v>0</v>
      </c>
      <c r="H561" s="3">
        <v>0</v>
      </c>
      <c r="I561" s="9">
        <v>0</v>
      </c>
      <c r="J561" s="3">
        <v>0</v>
      </c>
      <c r="K561" s="3">
        <v>0</v>
      </c>
      <c r="L561" s="3">
        <v>0</v>
      </c>
      <c r="M561" s="3">
        <v>0</v>
      </c>
      <c r="N561" s="3">
        <v>0</v>
      </c>
      <c r="O561" s="3">
        <v>0</v>
      </c>
      <c r="P561" s="3">
        <v>0</v>
      </c>
      <c r="Q561" s="3">
        <v>0</v>
      </c>
      <c r="R561" s="3">
        <v>0</v>
      </c>
      <c r="S561" s="3">
        <v>0</v>
      </c>
    </row>
    <row r="562" spans="1:19" ht="39.75" customHeight="1">
      <c r="A562" s="51" t="s">
        <v>456</v>
      </c>
      <c r="B562" s="54"/>
      <c r="C562" s="34"/>
      <c r="D562" s="8">
        <f>E562+G562+I562+K562+M562+O562+P562+Q562+R562+S562</f>
        <v>1592700</v>
      </c>
      <c r="E562" s="8">
        <f>SUM(E563:E564)</f>
        <v>0</v>
      </c>
      <c r="F562" s="38">
        <f aca="true" t="shared" si="120" ref="F562:S562">SUM(F563:F564)</f>
        <v>0</v>
      </c>
      <c r="G562" s="42">
        <f t="shared" si="120"/>
        <v>0</v>
      </c>
      <c r="H562" s="8">
        <f t="shared" si="120"/>
        <v>530.9</v>
      </c>
      <c r="I562" s="8">
        <f t="shared" si="120"/>
        <v>1592700</v>
      </c>
      <c r="J562" s="8">
        <f t="shared" si="120"/>
        <v>0</v>
      </c>
      <c r="K562" s="8">
        <f t="shared" si="120"/>
        <v>0</v>
      </c>
      <c r="L562" s="8">
        <f t="shared" si="120"/>
        <v>0</v>
      </c>
      <c r="M562" s="8">
        <f t="shared" si="120"/>
        <v>0</v>
      </c>
      <c r="N562" s="8">
        <f t="shared" si="120"/>
        <v>0</v>
      </c>
      <c r="O562" s="8">
        <f t="shared" si="120"/>
        <v>0</v>
      </c>
      <c r="P562" s="8">
        <f t="shared" si="120"/>
        <v>0</v>
      </c>
      <c r="Q562" s="8">
        <f t="shared" si="120"/>
        <v>0</v>
      </c>
      <c r="R562" s="8">
        <f t="shared" si="120"/>
        <v>0</v>
      </c>
      <c r="S562" s="8">
        <f t="shared" si="120"/>
        <v>0</v>
      </c>
    </row>
    <row r="563" spans="1:19" ht="19.5" customHeight="1">
      <c r="A563" s="1" t="s">
        <v>1002</v>
      </c>
      <c r="B563" s="16" t="s">
        <v>70</v>
      </c>
      <c r="C563" s="1">
        <v>2019</v>
      </c>
      <c r="D563" s="2">
        <f>SUM(E563,G563,I563,K563,M563,O563,P563,Q563,R563,S563)</f>
        <v>978900</v>
      </c>
      <c r="E563" s="3">
        <v>0</v>
      </c>
      <c r="F563" s="4">
        <v>0</v>
      </c>
      <c r="G563" s="3">
        <v>0</v>
      </c>
      <c r="H563" s="9">
        <v>326.3</v>
      </c>
      <c r="I563" s="9">
        <v>978900</v>
      </c>
      <c r="J563" s="3">
        <v>0</v>
      </c>
      <c r="K563" s="3">
        <v>0</v>
      </c>
      <c r="L563" s="3">
        <v>0</v>
      </c>
      <c r="M563" s="3">
        <v>0</v>
      </c>
      <c r="N563" s="3">
        <v>0</v>
      </c>
      <c r="O563" s="3">
        <v>0</v>
      </c>
      <c r="P563" s="3">
        <v>0</v>
      </c>
      <c r="Q563" s="3">
        <v>0</v>
      </c>
      <c r="R563" s="3">
        <v>0</v>
      </c>
      <c r="S563" s="3">
        <v>0</v>
      </c>
    </row>
    <row r="564" spans="1:19" ht="19.5" customHeight="1">
      <c r="A564" s="1" t="s">
        <v>1003</v>
      </c>
      <c r="B564" s="16" t="s">
        <v>71</v>
      </c>
      <c r="C564" s="1">
        <v>2019</v>
      </c>
      <c r="D564" s="2">
        <f>SUM(E564,G564,I564,K564,M564,O564,P564,Q564,R564,S564)</f>
        <v>613800</v>
      </c>
      <c r="E564" s="3">
        <v>0</v>
      </c>
      <c r="F564" s="4">
        <v>0</v>
      </c>
      <c r="G564" s="3">
        <v>0</v>
      </c>
      <c r="H564" s="9">
        <v>204.6</v>
      </c>
      <c r="I564" s="9">
        <v>613800</v>
      </c>
      <c r="J564" s="3">
        <v>0</v>
      </c>
      <c r="K564" s="3">
        <v>0</v>
      </c>
      <c r="L564" s="3">
        <v>0</v>
      </c>
      <c r="M564" s="3">
        <v>0</v>
      </c>
      <c r="N564" s="3">
        <v>0</v>
      </c>
      <c r="O564" s="3">
        <v>0</v>
      </c>
      <c r="P564" s="3">
        <v>0</v>
      </c>
      <c r="Q564" s="3">
        <v>0</v>
      </c>
      <c r="R564" s="3">
        <v>0</v>
      </c>
      <c r="S564" s="3">
        <v>0</v>
      </c>
    </row>
    <row r="565" spans="1:19" ht="39.75" customHeight="1">
      <c r="A565" s="51" t="s">
        <v>457</v>
      </c>
      <c r="B565" s="54"/>
      <c r="C565" s="34"/>
      <c r="D565" s="8">
        <f>E565+G565+I565+K565+M565+O565+P565+Q565+R565+S565</f>
        <v>12832723.7</v>
      </c>
      <c r="E565" s="8">
        <f>SUM(E566:E569)</f>
        <v>3840927.9</v>
      </c>
      <c r="F565" s="38">
        <f aca="true" t="shared" si="121" ref="F565:S565">SUM(F566:F569)</f>
        <v>0</v>
      </c>
      <c r="G565" s="42">
        <f t="shared" si="121"/>
        <v>0</v>
      </c>
      <c r="H565" s="8">
        <f t="shared" si="121"/>
        <v>305</v>
      </c>
      <c r="I565" s="8">
        <f t="shared" si="121"/>
        <v>915000</v>
      </c>
      <c r="J565" s="8">
        <f t="shared" si="121"/>
        <v>0</v>
      </c>
      <c r="K565" s="8">
        <f t="shared" si="121"/>
        <v>0</v>
      </c>
      <c r="L565" s="8">
        <f t="shared" si="121"/>
        <v>1475.96</v>
      </c>
      <c r="M565" s="8">
        <f t="shared" si="121"/>
        <v>3844875.8</v>
      </c>
      <c r="N565" s="8">
        <f t="shared" si="121"/>
        <v>0</v>
      </c>
      <c r="O565" s="8">
        <f t="shared" si="121"/>
        <v>0</v>
      </c>
      <c r="P565" s="8">
        <f t="shared" si="121"/>
        <v>931920</v>
      </c>
      <c r="Q565" s="8">
        <f t="shared" si="121"/>
        <v>0</v>
      </c>
      <c r="R565" s="8">
        <f t="shared" si="121"/>
        <v>2800000</v>
      </c>
      <c r="S565" s="8">
        <f t="shared" si="121"/>
        <v>500000</v>
      </c>
    </row>
    <row r="566" spans="1:19" ht="18" customHeight="1">
      <c r="A566" s="1" t="s">
        <v>700</v>
      </c>
      <c r="B566" s="16" t="s">
        <v>72</v>
      </c>
      <c r="C566" s="1">
        <v>2019</v>
      </c>
      <c r="D566" s="2">
        <f>SUM(E566,G566,I566,K566,M566,O566,P566,Q566,R566,S566)</f>
        <v>4026485.6</v>
      </c>
      <c r="E566" s="3">
        <v>904785.6</v>
      </c>
      <c r="F566" s="3">
        <v>0</v>
      </c>
      <c r="G566" s="3">
        <v>0</v>
      </c>
      <c r="H566" s="9">
        <v>305</v>
      </c>
      <c r="I566" s="9">
        <v>915000</v>
      </c>
      <c r="J566" s="3">
        <v>0</v>
      </c>
      <c r="K566" s="3">
        <v>0</v>
      </c>
      <c r="L566" s="3">
        <v>540</v>
      </c>
      <c r="M566" s="3">
        <v>1406700</v>
      </c>
      <c r="N566" s="3">
        <v>0</v>
      </c>
      <c r="O566" s="3">
        <v>0</v>
      </c>
      <c r="P566" s="3">
        <v>0</v>
      </c>
      <c r="Q566" s="3">
        <v>0</v>
      </c>
      <c r="R566" s="3">
        <v>700000</v>
      </c>
      <c r="S566" s="3">
        <v>100000</v>
      </c>
    </row>
    <row r="567" spans="1:19" ht="18" customHeight="1">
      <c r="A567" s="1" t="s">
        <v>701</v>
      </c>
      <c r="B567" s="16" t="s">
        <v>73</v>
      </c>
      <c r="C567" s="1">
        <v>2019</v>
      </c>
      <c r="D567" s="2">
        <f>SUM(E567,G567,I567,K567,M567,O567,P567,Q567,R567,S567)</f>
        <v>3900042.2</v>
      </c>
      <c r="E567" s="3">
        <v>954296.4</v>
      </c>
      <c r="F567" s="3">
        <v>0</v>
      </c>
      <c r="G567" s="3">
        <v>0</v>
      </c>
      <c r="H567" s="3">
        <v>0</v>
      </c>
      <c r="I567" s="3">
        <v>0</v>
      </c>
      <c r="J567" s="3">
        <v>0</v>
      </c>
      <c r="K567" s="3">
        <v>0</v>
      </c>
      <c r="L567" s="9">
        <v>465.96</v>
      </c>
      <c r="M567" s="9">
        <v>1213825.8</v>
      </c>
      <c r="N567" s="3">
        <v>0</v>
      </c>
      <c r="O567" s="3">
        <v>0</v>
      </c>
      <c r="P567" s="3">
        <v>931920</v>
      </c>
      <c r="R567" s="3">
        <v>700000</v>
      </c>
      <c r="S567" s="3">
        <v>100000</v>
      </c>
    </row>
    <row r="568" spans="1:19" ht="18" customHeight="1">
      <c r="A568" s="1" t="s">
        <v>702</v>
      </c>
      <c r="B568" s="16" t="s">
        <v>74</v>
      </c>
      <c r="C568" s="1">
        <v>2019</v>
      </c>
      <c r="D568" s="2">
        <f>SUM(E568,G568,I568,K568,M568,O568,P568,Q568,R568,S568)</f>
        <v>1677845.9</v>
      </c>
      <c r="E568" s="9">
        <v>877845.9</v>
      </c>
      <c r="F568" s="3">
        <v>0</v>
      </c>
      <c r="G568" s="3">
        <v>0</v>
      </c>
      <c r="H568" s="3">
        <v>0</v>
      </c>
      <c r="I568" s="3">
        <v>0</v>
      </c>
      <c r="J568" s="3">
        <v>0</v>
      </c>
      <c r="K568" s="3">
        <v>0</v>
      </c>
      <c r="L568" s="3">
        <v>0</v>
      </c>
      <c r="M568" s="3">
        <v>0</v>
      </c>
      <c r="N568" s="3">
        <v>0</v>
      </c>
      <c r="O568" s="3">
        <v>0</v>
      </c>
      <c r="P568" s="3">
        <v>0</v>
      </c>
      <c r="Q568" s="3">
        <v>0</v>
      </c>
      <c r="R568" s="3">
        <v>700000</v>
      </c>
      <c r="S568" s="3">
        <v>100000</v>
      </c>
    </row>
    <row r="569" spans="1:19" ht="18" customHeight="1">
      <c r="A569" s="1" t="s">
        <v>703</v>
      </c>
      <c r="B569" s="16" t="s">
        <v>75</v>
      </c>
      <c r="C569" s="1">
        <v>2019</v>
      </c>
      <c r="D569" s="2">
        <f>SUM(E569,G569,I569,K569,M569,O569,P569,Q569,R569,S569)</f>
        <v>3228350</v>
      </c>
      <c r="E569" s="9">
        <v>1104000</v>
      </c>
      <c r="F569" s="3">
        <v>0</v>
      </c>
      <c r="G569" s="3">
        <v>0</v>
      </c>
      <c r="H569" s="3">
        <v>0</v>
      </c>
      <c r="I569" s="3">
        <v>0</v>
      </c>
      <c r="J569" s="3">
        <v>0</v>
      </c>
      <c r="K569" s="3">
        <v>0</v>
      </c>
      <c r="L569" s="3">
        <v>470</v>
      </c>
      <c r="M569" s="3">
        <v>1224350</v>
      </c>
      <c r="N569" s="3">
        <v>0</v>
      </c>
      <c r="O569" s="3">
        <v>0</v>
      </c>
      <c r="P569" s="3">
        <v>0</v>
      </c>
      <c r="Q569" s="3">
        <v>0</v>
      </c>
      <c r="R569" s="3">
        <v>700000</v>
      </c>
      <c r="S569" s="3">
        <v>200000</v>
      </c>
    </row>
    <row r="570" spans="1:19" ht="39.75" customHeight="1">
      <c r="A570" s="51" t="s">
        <v>458</v>
      </c>
      <c r="B570" s="54"/>
      <c r="C570" s="15"/>
      <c r="D570" s="8">
        <f>E570+G570+I570+K570+M570+O570+P570+Q570+R570+S570</f>
        <v>4269000</v>
      </c>
      <c r="E570" s="8">
        <f>SUM(E571:E573)</f>
        <v>0</v>
      </c>
      <c r="F570" s="38">
        <f aca="true" t="shared" si="122" ref="F570:S570">SUM(F571:F573)</f>
        <v>0</v>
      </c>
      <c r="G570" s="42">
        <f t="shared" si="122"/>
        <v>0</v>
      </c>
      <c r="H570" s="8">
        <f t="shared" si="122"/>
        <v>1423</v>
      </c>
      <c r="I570" s="8">
        <f t="shared" si="122"/>
        <v>4269000</v>
      </c>
      <c r="J570" s="8">
        <f t="shared" si="122"/>
        <v>0</v>
      </c>
      <c r="K570" s="8">
        <f t="shared" si="122"/>
        <v>0</v>
      </c>
      <c r="L570" s="8">
        <f t="shared" si="122"/>
        <v>0</v>
      </c>
      <c r="M570" s="8">
        <f t="shared" si="122"/>
        <v>0</v>
      </c>
      <c r="N570" s="8">
        <f t="shared" si="122"/>
        <v>0</v>
      </c>
      <c r="O570" s="8">
        <f t="shared" si="122"/>
        <v>0</v>
      </c>
      <c r="P570" s="8">
        <f t="shared" si="122"/>
        <v>0</v>
      </c>
      <c r="Q570" s="8">
        <f t="shared" si="122"/>
        <v>0</v>
      </c>
      <c r="R570" s="8">
        <f t="shared" si="122"/>
        <v>0</v>
      </c>
      <c r="S570" s="8">
        <f t="shared" si="122"/>
        <v>0</v>
      </c>
    </row>
    <row r="571" spans="1:19" ht="19.5" customHeight="1">
      <c r="A571" s="1" t="s">
        <v>704</v>
      </c>
      <c r="B571" s="16" t="s">
        <v>76</v>
      </c>
      <c r="C571" s="1">
        <v>2019</v>
      </c>
      <c r="D571" s="2">
        <f>SUM(E571,G571,I571,K571,M571,O571,P571,Q571,R571,S571)</f>
        <v>1320000</v>
      </c>
      <c r="E571" s="3">
        <v>0</v>
      </c>
      <c r="F571" s="4">
        <v>0</v>
      </c>
      <c r="G571" s="3">
        <v>0</v>
      </c>
      <c r="H571" s="3">
        <v>440</v>
      </c>
      <c r="I571" s="3">
        <v>1320000</v>
      </c>
      <c r="J571" s="3">
        <v>0</v>
      </c>
      <c r="K571" s="3">
        <v>0</v>
      </c>
      <c r="L571" s="3">
        <v>0</v>
      </c>
      <c r="M571" s="3">
        <v>0</v>
      </c>
      <c r="N571" s="3">
        <v>0</v>
      </c>
      <c r="O571" s="3">
        <v>0</v>
      </c>
      <c r="P571" s="3">
        <v>0</v>
      </c>
      <c r="Q571" s="3">
        <v>0</v>
      </c>
      <c r="R571" s="3">
        <v>0</v>
      </c>
      <c r="S571" s="3">
        <v>0</v>
      </c>
    </row>
    <row r="572" spans="1:19" ht="19.5" customHeight="1">
      <c r="A572" s="1" t="s">
        <v>705</v>
      </c>
      <c r="B572" s="16" t="s">
        <v>77</v>
      </c>
      <c r="C572" s="1">
        <v>2019</v>
      </c>
      <c r="D572" s="2">
        <f>SUM(E572,G572,I572,K572,M572,O572,P572,Q572,R572,S572)</f>
        <v>1263000</v>
      </c>
      <c r="E572" s="3">
        <v>0</v>
      </c>
      <c r="F572" s="4">
        <v>0</v>
      </c>
      <c r="G572" s="3">
        <v>0</v>
      </c>
      <c r="H572" s="3">
        <v>421</v>
      </c>
      <c r="I572" s="3">
        <v>1263000</v>
      </c>
      <c r="J572" s="3">
        <v>0</v>
      </c>
      <c r="K572" s="3">
        <v>0</v>
      </c>
      <c r="L572" s="3">
        <v>0</v>
      </c>
      <c r="M572" s="3">
        <v>0</v>
      </c>
      <c r="N572" s="3">
        <v>0</v>
      </c>
      <c r="O572" s="3">
        <v>0</v>
      </c>
      <c r="P572" s="3">
        <v>0</v>
      </c>
      <c r="Q572" s="3">
        <v>0</v>
      </c>
      <c r="R572" s="3">
        <v>0</v>
      </c>
      <c r="S572" s="3">
        <v>0</v>
      </c>
    </row>
    <row r="573" spans="1:19" ht="19.5" customHeight="1">
      <c r="A573" s="1" t="s">
        <v>706</v>
      </c>
      <c r="B573" s="16" t="s">
        <v>78</v>
      </c>
      <c r="C573" s="1">
        <v>2019</v>
      </c>
      <c r="D573" s="2">
        <f>SUM(E573,G573,I573,K573,M573,O573,P573,Q573,R573,S573)</f>
        <v>1686000</v>
      </c>
      <c r="E573" s="3">
        <v>0</v>
      </c>
      <c r="F573" s="4">
        <v>0</v>
      </c>
      <c r="G573" s="3">
        <v>0</v>
      </c>
      <c r="H573" s="3">
        <v>562</v>
      </c>
      <c r="I573" s="3">
        <v>1686000</v>
      </c>
      <c r="J573" s="3">
        <v>0</v>
      </c>
      <c r="K573" s="3">
        <v>0</v>
      </c>
      <c r="L573" s="3">
        <v>0</v>
      </c>
      <c r="M573" s="3">
        <v>0</v>
      </c>
      <c r="N573" s="3">
        <v>0</v>
      </c>
      <c r="O573" s="3">
        <v>0</v>
      </c>
      <c r="P573" s="3">
        <v>0</v>
      </c>
      <c r="Q573" s="3">
        <v>0</v>
      </c>
      <c r="R573" s="3">
        <v>0</v>
      </c>
      <c r="S573" s="3">
        <v>0</v>
      </c>
    </row>
    <row r="574" spans="1:19" ht="39.75" customHeight="1">
      <c r="A574" s="51" t="s">
        <v>459</v>
      </c>
      <c r="B574" s="51"/>
      <c r="C574" s="15"/>
      <c r="D574" s="8">
        <f>E574+G574+I574+K574+M574+O574+P574+Q574+R574+S574</f>
        <v>58449909.86</v>
      </c>
      <c r="E574" s="8">
        <f>SUM(E575:E597)</f>
        <v>0</v>
      </c>
      <c r="F574" s="38">
        <f aca="true" t="shared" si="123" ref="F574:S574">SUM(F575:F597)</f>
        <v>0</v>
      </c>
      <c r="G574" s="42">
        <f t="shared" si="123"/>
        <v>0</v>
      </c>
      <c r="H574" s="8">
        <f t="shared" si="123"/>
        <v>16852.65</v>
      </c>
      <c r="I574" s="8">
        <f>SUM(I575:I597)</f>
        <v>52849909.86</v>
      </c>
      <c r="J574" s="8">
        <f t="shared" si="123"/>
        <v>0</v>
      </c>
      <c r="K574" s="8">
        <f t="shared" si="123"/>
        <v>0</v>
      </c>
      <c r="L574" s="8">
        <f t="shared" si="123"/>
        <v>0</v>
      </c>
      <c r="M574" s="8">
        <f t="shared" si="123"/>
        <v>0</v>
      </c>
      <c r="N574" s="8">
        <f t="shared" si="123"/>
        <v>0</v>
      </c>
      <c r="O574" s="8">
        <f t="shared" si="123"/>
        <v>0</v>
      </c>
      <c r="P574" s="8">
        <f t="shared" si="123"/>
        <v>0</v>
      </c>
      <c r="Q574" s="8">
        <f t="shared" si="123"/>
        <v>0</v>
      </c>
      <c r="R574" s="8">
        <f t="shared" si="123"/>
        <v>4900000</v>
      </c>
      <c r="S574" s="8">
        <f t="shared" si="123"/>
        <v>700000</v>
      </c>
    </row>
    <row r="575" spans="1:19" ht="19.5" customHeight="1">
      <c r="A575" s="1" t="s">
        <v>707</v>
      </c>
      <c r="B575" s="16" t="s">
        <v>87</v>
      </c>
      <c r="C575" s="1">
        <v>2019</v>
      </c>
      <c r="D575" s="2">
        <f aca="true" t="shared" si="124" ref="D575:D597">SUM(E575,G575,I575,K575,M575,O575,P575,Q575,R575,S575)</f>
        <v>1756160</v>
      </c>
      <c r="E575" s="3">
        <v>0</v>
      </c>
      <c r="F575" s="4">
        <v>0</v>
      </c>
      <c r="G575" s="3">
        <v>0</v>
      </c>
      <c r="H575" s="3">
        <v>560</v>
      </c>
      <c r="I575" s="3">
        <v>1756160</v>
      </c>
      <c r="J575" s="3">
        <v>0</v>
      </c>
      <c r="K575" s="3">
        <v>0</v>
      </c>
      <c r="L575" s="3">
        <v>0</v>
      </c>
      <c r="M575" s="3">
        <v>0</v>
      </c>
      <c r="N575" s="3">
        <v>0</v>
      </c>
      <c r="O575" s="3">
        <v>0</v>
      </c>
      <c r="P575" s="3">
        <v>0</v>
      </c>
      <c r="Q575" s="3">
        <v>0</v>
      </c>
      <c r="R575" s="3">
        <v>0</v>
      </c>
      <c r="S575" s="3">
        <v>0</v>
      </c>
    </row>
    <row r="576" spans="1:19" ht="19.5" customHeight="1">
      <c r="A576" s="1" t="s">
        <v>708</v>
      </c>
      <c r="B576" s="16" t="s">
        <v>88</v>
      </c>
      <c r="C576" s="1">
        <v>2019</v>
      </c>
      <c r="D576" s="2">
        <f t="shared" si="124"/>
        <v>3902131.2</v>
      </c>
      <c r="E576" s="3">
        <v>0</v>
      </c>
      <c r="F576" s="4">
        <v>0</v>
      </c>
      <c r="G576" s="3">
        <v>0</v>
      </c>
      <c r="H576" s="3">
        <v>989.2</v>
      </c>
      <c r="I576" s="3">
        <v>3102131.2</v>
      </c>
      <c r="J576" s="3">
        <v>0</v>
      </c>
      <c r="K576" s="3">
        <v>0</v>
      </c>
      <c r="L576" s="3">
        <v>0</v>
      </c>
      <c r="M576" s="3">
        <v>0</v>
      </c>
      <c r="N576" s="3">
        <v>0</v>
      </c>
      <c r="O576" s="3">
        <v>0</v>
      </c>
      <c r="P576" s="3">
        <v>0</v>
      </c>
      <c r="Q576" s="3">
        <v>0</v>
      </c>
      <c r="R576" s="3">
        <v>700000</v>
      </c>
      <c r="S576" s="3">
        <v>100000</v>
      </c>
    </row>
    <row r="577" spans="1:19" ht="19.5" customHeight="1">
      <c r="A577" s="1" t="s">
        <v>709</v>
      </c>
      <c r="B577" s="16" t="s">
        <v>89</v>
      </c>
      <c r="C577" s="1">
        <v>2019</v>
      </c>
      <c r="D577" s="2">
        <f t="shared" si="124"/>
        <v>3437996.8</v>
      </c>
      <c r="E577" s="3">
        <v>0</v>
      </c>
      <c r="F577" s="4">
        <v>0</v>
      </c>
      <c r="G577" s="3">
        <v>0</v>
      </c>
      <c r="H577" s="3">
        <v>1096.3</v>
      </c>
      <c r="I577" s="3">
        <v>3437996.8</v>
      </c>
      <c r="J577" s="3">
        <v>0</v>
      </c>
      <c r="K577" s="3">
        <v>0</v>
      </c>
      <c r="L577" s="3">
        <v>0</v>
      </c>
      <c r="M577" s="3">
        <v>0</v>
      </c>
      <c r="N577" s="3">
        <v>0</v>
      </c>
      <c r="O577" s="3">
        <v>0</v>
      </c>
      <c r="P577" s="3">
        <v>0</v>
      </c>
      <c r="Q577" s="3">
        <v>0</v>
      </c>
      <c r="R577" s="3">
        <v>0</v>
      </c>
      <c r="S577" s="3">
        <v>0</v>
      </c>
    </row>
    <row r="578" spans="1:19" ht="19.5" customHeight="1">
      <c r="A578" s="1" t="s">
        <v>1281</v>
      </c>
      <c r="B578" s="16" t="s">
        <v>90</v>
      </c>
      <c r="C578" s="1">
        <v>2019</v>
      </c>
      <c r="D578" s="2">
        <f t="shared" si="124"/>
        <v>3819340.8</v>
      </c>
      <c r="E578" s="3">
        <v>0</v>
      </c>
      <c r="F578" s="4">
        <v>0</v>
      </c>
      <c r="G578" s="3">
        <v>0</v>
      </c>
      <c r="H578" s="3">
        <v>962.8</v>
      </c>
      <c r="I578" s="3">
        <v>3019340.8</v>
      </c>
      <c r="J578" s="3">
        <v>0</v>
      </c>
      <c r="K578" s="3">
        <v>0</v>
      </c>
      <c r="L578" s="3">
        <v>0</v>
      </c>
      <c r="M578" s="3">
        <v>0</v>
      </c>
      <c r="N578" s="3">
        <v>0</v>
      </c>
      <c r="O578" s="3">
        <v>0</v>
      </c>
      <c r="P578" s="3">
        <v>0</v>
      </c>
      <c r="Q578" s="3">
        <v>0</v>
      </c>
      <c r="R578" s="3">
        <v>700000</v>
      </c>
      <c r="S578" s="3">
        <v>100000</v>
      </c>
    </row>
    <row r="579" spans="1:19" ht="19.5" customHeight="1">
      <c r="A579" s="1" t="s">
        <v>710</v>
      </c>
      <c r="B579" s="16" t="s">
        <v>91</v>
      </c>
      <c r="C579" s="1">
        <v>2019</v>
      </c>
      <c r="D579" s="2">
        <f t="shared" si="124"/>
        <v>4473196.8</v>
      </c>
      <c r="E579" s="3">
        <v>0</v>
      </c>
      <c r="F579" s="4">
        <v>0</v>
      </c>
      <c r="G579" s="3">
        <v>0</v>
      </c>
      <c r="H579" s="3">
        <v>1171.3</v>
      </c>
      <c r="I579" s="3">
        <v>3673196.8</v>
      </c>
      <c r="J579" s="3">
        <v>0</v>
      </c>
      <c r="K579" s="3">
        <v>0</v>
      </c>
      <c r="L579" s="3">
        <v>0</v>
      </c>
      <c r="M579" s="3">
        <v>0</v>
      </c>
      <c r="N579" s="3">
        <v>0</v>
      </c>
      <c r="O579" s="3">
        <v>0</v>
      </c>
      <c r="P579" s="3">
        <v>0</v>
      </c>
      <c r="Q579" s="3">
        <v>0</v>
      </c>
      <c r="R579" s="3">
        <v>700000</v>
      </c>
      <c r="S579" s="3">
        <v>100000</v>
      </c>
    </row>
    <row r="580" spans="1:19" ht="19.5" customHeight="1">
      <c r="A580" s="1" t="s">
        <v>711</v>
      </c>
      <c r="B580" s="16" t="s">
        <v>92</v>
      </c>
      <c r="C580" s="1">
        <v>2019</v>
      </c>
      <c r="D580" s="2">
        <f t="shared" si="124"/>
        <v>1139308.8</v>
      </c>
      <c r="E580" s="3">
        <v>0</v>
      </c>
      <c r="F580" s="4">
        <v>0</v>
      </c>
      <c r="G580" s="3">
        <v>0</v>
      </c>
      <c r="H580" s="3">
        <v>363.3</v>
      </c>
      <c r="I580" s="3">
        <v>1139308.8</v>
      </c>
      <c r="J580" s="3">
        <v>0</v>
      </c>
      <c r="K580" s="3">
        <v>0</v>
      </c>
      <c r="L580" s="3">
        <v>0</v>
      </c>
      <c r="M580" s="3">
        <v>0</v>
      </c>
      <c r="N580" s="3">
        <v>0</v>
      </c>
      <c r="O580" s="3">
        <v>0</v>
      </c>
      <c r="P580" s="3">
        <v>0</v>
      </c>
      <c r="Q580" s="3">
        <v>0</v>
      </c>
      <c r="R580" s="3">
        <v>0</v>
      </c>
      <c r="S580" s="3">
        <v>0</v>
      </c>
    </row>
    <row r="581" spans="1:19" ht="19.5" customHeight="1">
      <c r="A581" s="1" t="s">
        <v>712</v>
      </c>
      <c r="B581" s="16" t="s">
        <v>93</v>
      </c>
      <c r="C581" s="1">
        <v>2019</v>
      </c>
      <c r="D581" s="2">
        <f t="shared" si="124"/>
        <v>1258633.6</v>
      </c>
      <c r="E581" s="3">
        <v>0</v>
      </c>
      <c r="F581" s="4">
        <v>0</v>
      </c>
      <c r="G581" s="3">
        <v>0</v>
      </c>
      <c r="H581" s="3">
        <v>401.35</v>
      </c>
      <c r="I581" s="3">
        <v>1258633.6</v>
      </c>
      <c r="J581" s="3">
        <v>0</v>
      </c>
      <c r="K581" s="3">
        <v>0</v>
      </c>
      <c r="L581" s="3">
        <v>0</v>
      </c>
      <c r="M581" s="3">
        <v>0</v>
      </c>
      <c r="N581" s="3">
        <v>0</v>
      </c>
      <c r="O581" s="3">
        <v>0</v>
      </c>
      <c r="P581" s="3">
        <v>0</v>
      </c>
      <c r="Q581" s="3">
        <v>0</v>
      </c>
      <c r="R581" s="3">
        <v>0</v>
      </c>
      <c r="S581" s="3">
        <v>0</v>
      </c>
    </row>
    <row r="582" spans="1:19" ht="19.5" customHeight="1">
      <c r="A582" s="1" t="s">
        <v>713</v>
      </c>
      <c r="B582" s="16" t="s">
        <v>94</v>
      </c>
      <c r="C582" s="1">
        <v>2019</v>
      </c>
      <c r="D582" s="2">
        <f t="shared" si="124"/>
        <v>4186252.8</v>
      </c>
      <c r="E582" s="3">
        <v>0</v>
      </c>
      <c r="F582" s="4">
        <v>0</v>
      </c>
      <c r="G582" s="3">
        <v>0</v>
      </c>
      <c r="H582" s="3">
        <v>1079.8</v>
      </c>
      <c r="I582" s="3">
        <v>3386252.8</v>
      </c>
      <c r="J582" s="3">
        <v>0</v>
      </c>
      <c r="K582" s="3">
        <v>0</v>
      </c>
      <c r="L582" s="3">
        <v>0</v>
      </c>
      <c r="M582" s="3">
        <v>0</v>
      </c>
      <c r="N582" s="3">
        <v>0</v>
      </c>
      <c r="O582" s="3">
        <v>0</v>
      </c>
      <c r="P582" s="3">
        <v>0</v>
      </c>
      <c r="Q582" s="3">
        <v>0</v>
      </c>
      <c r="R582" s="3">
        <v>700000</v>
      </c>
      <c r="S582" s="3">
        <v>100000</v>
      </c>
    </row>
    <row r="583" spans="1:19" ht="19.5" customHeight="1">
      <c r="A583" s="1" t="s">
        <v>1004</v>
      </c>
      <c r="B583" s="16" t="s">
        <v>95</v>
      </c>
      <c r="C583" s="1">
        <v>2019</v>
      </c>
      <c r="D583" s="2">
        <f t="shared" si="124"/>
        <v>2050003.2</v>
      </c>
      <c r="E583" s="3">
        <v>0</v>
      </c>
      <c r="F583" s="4">
        <v>0</v>
      </c>
      <c r="G583" s="3">
        <v>0</v>
      </c>
      <c r="H583" s="3">
        <v>653.7</v>
      </c>
      <c r="I583" s="3">
        <v>2050003.2</v>
      </c>
      <c r="J583" s="3">
        <v>0</v>
      </c>
      <c r="K583" s="3">
        <v>0</v>
      </c>
      <c r="L583" s="3">
        <v>0</v>
      </c>
      <c r="M583" s="3">
        <v>0</v>
      </c>
      <c r="N583" s="3">
        <v>0</v>
      </c>
      <c r="O583" s="3">
        <v>0</v>
      </c>
      <c r="P583" s="3">
        <v>0</v>
      </c>
      <c r="Q583" s="3">
        <v>0</v>
      </c>
      <c r="R583" s="3">
        <v>0</v>
      </c>
      <c r="S583" s="3">
        <v>0</v>
      </c>
    </row>
    <row r="584" spans="1:19" ht="19.5" customHeight="1">
      <c r="A584" s="1" t="s">
        <v>1005</v>
      </c>
      <c r="B584" s="16" t="s">
        <v>96</v>
      </c>
      <c r="C584" s="1">
        <v>2019</v>
      </c>
      <c r="D584" s="2">
        <f t="shared" si="124"/>
        <v>3312876.8</v>
      </c>
      <c r="E584" s="3">
        <v>0</v>
      </c>
      <c r="F584" s="4">
        <v>0</v>
      </c>
      <c r="G584" s="3">
        <v>0</v>
      </c>
      <c r="H584" s="3">
        <v>801.3</v>
      </c>
      <c r="I584" s="3">
        <v>2512876.8</v>
      </c>
      <c r="J584" s="3">
        <v>0</v>
      </c>
      <c r="K584" s="3">
        <v>0</v>
      </c>
      <c r="L584" s="3">
        <v>0</v>
      </c>
      <c r="M584" s="3">
        <v>0</v>
      </c>
      <c r="N584" s="3">
        <v>0</v>
      </c>
      <c r="O584" s="3">
        <v>0</v>
      </c>
      <c r="P584" s="3">
        <v>0</v>
      </c>
      <c r="Q584" s="3">
        <v>0</v>
      </c>
      <c r="R584" s="3">
        <v>700000</v>
      </c>
      <c r="S584" s="3">
        <v>100000</v>
      </c>
    </row>
    <row r="585" spans="1:19" ht="19.5" customHeight="1">
      <c r="A585" s="1" t="s">
        <v>1006</v>
      </c>
      <c r="B585" s="16" t="s">
        <v>97</v>
      </c>
      <c r="C585" s="1">
        <v>2019</v>
      </c>
      <c r="D585" s="2">
        <f t="shared" si="124"/>
        <v>3868262.4</v>
      </c>
      <c r="E585" s="3">
        <v>0</v>
      </c>
      <c r="F585" s="4">
        <v>0</v>
      </c>
      <c r="G585" s="3">
        <v>0</v>
      </c>
      <c r="H585" s="3">
        <v>978.4</v>
      </c>
      <c r="I585" s="3">
        <v>3068262.4</v>
      </c>
      <c r="J585" s="3">
        <v>0</v>
      </c>
      <c r="K585" s="3">
        <v>0</v>
      </c>
      <c r="L585" s="3">
        <v>0</v>
      </c>
      <c r="M585" s="3">
        <v>0</v>
      </c>
      <c r="N585" s="3">
        <v>0</v>
      </c>
      <c r="O585" s="3">
        <v>0</v>
      </c>
      <c r="P585" s="3">
        <v>0</v>
      </c>
      <c r="Q585" s="3">
        <v>0</v>
      </c>
      <c r="R585" s="3">
        <v>700000</v>
      </c>
      <c r="S585" s="3">
        <v>100000</v>
      </c>
    </row>
    <row r="586" spans="1:19" ht="19.5" customHeight="1">
      <c r="A586" s="1" t="s">
        <v>1007</v>
      </c>
      <c r="B586" s="16" t="s">
        <v>98</v>
      </c>
      <c r="C586" s="1">
        <v>2019</v>
      </c>
      <c r="D586" s="2">
        <f t="shared" si="124"/>
        <v>3004601.06</v>
      </c>
      <c r="E586" s="3">
        <v>0</v>
      </c>
      <c r="F586" s="4">
        <v>0</v>
      </c>
      <c r="G586" s="3">
        <v>0</v>
      </c>
      <c r="H586" s="3">
        <v>958.1</v>
      </c>
      <c r="I586" s="3">
        <v>3004601.06</v>
      </c>
      <c r="J586" s="3">
        <v>0</v>
      </c>
      <c r="K586" s="3">
        <v>0</v>
      </c>
      <c r="L586" s="3">
        <v>0</v>
      </c>
      <c r="M586" s="3">
        <v>0</v>
      </c>
      <c r="N586" s="3">
        <v>0</v>
      </c>
      <c r="O586" s="3">
        <v>0</v>
      </c>
      <c r="P586" s="3">
        <v>0</v>
      </c>
      <c r="Q586" s="3">
        <v>0</v>
      </c>
      <c r="R586" s="3">
        <v>0</v>
      </c>
      <c r="S586" s="3">
        <v>0</v>
      </c>
    </row>
    <row r="587" spans="1:19" ht="19.5" customHeight="1">
      <c r="A587" s="1" t="s">
        <v>1008</v>
      </c>
      <c r="B587" s="16" t="s">
        <v>99</v>
      </c>
      <c r="C587" s="1">
        <v>2019</v>
      </c>
      <c r="D587" s="2">
        <f t="shared" si="124"/>
        <v>4544697.6</v>
      </c>
      <c r="E587" s="3">
        <v>0</v>
      </c>
      <c r="F587" s="4">
        <v>0</v>
      </c>
      <c r="G587" s="3">
        <v>0</v>
      </c>
      <c r="H587" s="3">
        <v>1194.1</v>
      </c>
      <c r="I587" s="3">
        <v>3744697.6</v>
      </c>
      <c r="J587" s="3">
        <v>0</v>
      </c>
      <c r="K587" s="3">
        <v>0</v>
      </c>
      <c r="L587" s="3">
        <v>0</v>
      </c>
      <c r="M587" s="3">
        <v>0</v>
      </c>
      <c r="N587" s="3">
        <v>0</v>
      </c>
      <c r="O587" s="3">
        <v>0</v>
      </c>
      <c r="P587" s="3">
        <v>0</v>
      </c>
      <c r="Q587" s="3">
        <v>0</v>
      </c>
      <c r="R587" s="3">
        <v>700000</v>
      </c>
      <c r="S587" s="3">
        <v>100000</v>
      </c>
    </row>
    <row r="588" spans="1:19" ht="19.5" customHeight="1">
      <c r="A588" s="1" t="s">
        <v>1009</v>
      </c>
      <c r="B588" s="16" t="s">
        <v>100</v>
      </c>
      <c r="C588" s="1">
        <v>2019</v>
      </c>
      <c r="D588" s="2">
        <f t="shared" si="124"/>
        <v>1836128</v>
      </c>
      <c r="E588" s="3">
        <v>0</v>
      </c>
      <c r="F588" s="4">
        <v>0</v>
      </c>
      <c r="G588" s="3">
        <v>0</v>
      </c>
      <c r="H588" s="3">
        <v>585.5</v>
      </c>
      <c r="I588" s="3">
        <v>1836128</v>
      </c>
      <c r="J588" s="3">
        <v>0</v>
      </c>
      <c r="K588" s="3">
        <v>0</v>
      </c>
      <c r="L588" s="3">
        <v>0</v>
      </c>
      <c r="M588" s="3">
        <v>0</v>
      </c>
      <c r="N588" s="3">
        <v>0</v>
      </c>
      <c r="O588" s="3">
        <v>0</v>
      </c>
      <c r="P588" s="3">
        <v>0</v>
      </c>
      <c r="Q588" s="3">
        <v>0</v>
      </c>
      <c r="R588" s="3">
        <v>0</v>
      </c>
      <c r="S588" s="3">
        <v>0</v>
      </c>
    </row>
    <row r="589" spans="1:19" ht="19.5" customHeight="1">
      <c r="A589" s="1" t="s">
        <v>1010</v>
      </c>
      <c r="B589" s="16" t="s">
        <v>101</v>
      </c>
      <c r="C589" s="1">
        <v>2019</v>
      </c>
      <c r="D589" s="2">
        <f t="shared" si="124"/>
        <v>1739539.2</v>
      </c>
      <c r="E589" s="3">
        <v>0</v>
      </c>
      <c r="F589" s="4">
        <v>0</v>
      </c>
      <c r="G589" s="3">
        <v>0</v>
      </c>
      <c r="H589" s="3">
        <v>554.7</v>
      </c>
      <c r="I589" s="3">
        <v>1739539.2</v>
      </c>
      <c r="J589" s="3">
        <v>0</v>
      </c>
      <c r="K589" s="3">
        <v>0</v>
      </c>
      <c r="L589" s="3">
        <v>0</v>
      </c>
      <c r="M589" s="3">
        <v>0</v>
      </c>
      <c r="N589" s="3">
        <v>0</v>
      </c>
      <c r="O589" s="3">
        <v>0</v>
      </c>
      <c r="P589" s="3">
        <v>0</v>
      </c>
      <c r="Q589" s="3">
        <v>0</v>
      </c>
      <c r="R589" s="3">
        <v>0</v>
      </c>
      <c r="S589" s="3">
        <v>0</v>
      </c>
    </row>
    <row r="590" spans="1:19" ht="19.5" customHeight="1">
      <c r="A590" s="1" t="s">
        <v>1011</v>
      </c>
      <c r="B590" s="16" t="s">
        <v>102</v>
      </c>
      <c r="C590" s="1">
        <v>2019</v>
      </c>
      <c r="D590" s="2">
        <f t="shared" si="124"/>
        <v>1777484.8</v>
      </c>
      <c r="E590" s="3">
        <v>0</v>
      </c>
      <c r="F590" s="4">
        <v>0</v>
      </c>
      <c r="G590" s="3">
        <v>0</v>
      </c>
      <c r="H590" s="3">
        <v>566.8</v>
      </c>
      <c r="I590" s="3">
        <v>1777484.8</v>
      </c>
      <c r="J590" s="3">
        <v>0</v>
      </c>
      <c r="K590" s="3">
        <v>0</v>
      </c>
      <c r="L590" s="3">
        <v>0</v>
      </c>
      <c r="M590" s="3">
        <v>0</v>
      </c>
      <c r="N590" s="3">
        <v>0</v>
      </c>
      <c r="O590" s="3">
        <v>0</v>
      </c>
      <c r="P590" s="3">
        <v>0</v>
      </c>
      <c r="Q590" s="3">
        <v>0</v>
      </c>
      <c r="R590" s="3">
        <v>0</v>
      </c>
      <c r="S590" s="3">
        <v>0</v>
      </c>
    </row>
    <row r="591" spans="1:19" ht="19.5" customHeight="1">
      <c r="A591" s="1" t="s">
        <v>1012</v>
      </c>
      <c r="B591" s="16" t="s">
        <v>103</v>
      </c>
      <c r="C591" s="1">
        <v>2019</v>
      </c>
      <c r="D591" s="2">
        <f t="shared" si="124"/>
        <v>2075404.8</v>
      </c>
      <c r="E591" s="3">
        <v>0</v>
      </c>
      <c r="F591" s="4">
        <v>0</v>
      </c>
      <c r="G591" s="3">
        <v>0</v>
      </c>
      <c r="H591" s="3">
        <v>661.8</v>
      </c>
      <c r="I591" s="3">
        <v>2075404.8</v>
      </c>
      <c r="J591" s="3">
        <v>0</v>
      </c>
      <c r="K591" s="3">
        <v>0</v>
      </c>
      <c r="L591" s="3">
        <v>0</v>
      </c>
      <c r="M591" s="3">
        <v>0</v>
      </c>
      <c r="N591" s="3">
        <v>0</v>
      </c>
      <c r="O591" s="3">
        <v>0</v>
      </c>
      <c r="P591" s="3">
        <v>0</v>
      </c>
      <c r="Q591" s="3">
        <v>0</v>
      </c>
      <c r="R591" s="3">
        <v>0</v>
      </c>
      <c r="S591" s="3">
        <v>0</v>
      </c>
    </row>
    <row r="592" spans="1:19" ht="19.5" customHeight="1">
      <c r="A592" s="1" t="s">
        <v>1013</v>
      </c>
      <c r="B592" s="16" t="s">
        <v>104</v>
      </c>
      <c r="C592" s="1">
        <v>2019</v>
      </c>
      <c r="D592" s="2">
        <f t="shared" si="124"/>
        <v>1122374.4</v>
      </c>
      <c r="E592" s="3">
        <v>0</v>
      </c>
      <c r="F592" s="4">
        <v>0</v>
      </c>
      <c r="G592" s="3">
        <v>0</v>
      </c>
      <c r="H592" s="3">
        <v>357.9</v>
      </c>
      <c r="I592" s="3">
        <v>1122374.4</v>
      </c>
      <c r="J592" s="3">
        <v>0</v>
      </c>
      <c r="K592" s="3">
        <v>0</v>
      </c>
      <c r="L592" s="3">
        <v>0</v>
      </c>
      <c r="M592" s="3">
        <v>0</v>
      </c>
      <c r="N592" s="3">
        <v>0</v>
      </c>
      <c r="O592" s="3">
        <v>0</v>
      </c>
      <c r="P592" s="3">
        <v>0</v>
      </c>
      <c r="Q592" s="3">
        <v>0</v>
      </c>
      <c r="R592" s="3">
        <v>0</v>
      </c>
      <c r="S592" s="3">
        <v>0</v>
      </c>
    </row>
    <row r="593" spans="1:19" ht="19.5" customHeight="1">
      <c r="A593" s="1" t="s">
        <v>1014</v>
      </c>
      <c r="B593" s="16" t="s">
        <v>105</v>
      </c>
      <c r="C593" s="1">
        <v>2019</v>
      </c>
      <c r="D593" s="2">
        <f t="shared" si="124"/>
        <v>1767136</v>
      </c>
      <c r="E593" s="3">
        <v>0</v>
      </c>
      <c r="F593" s="4">
        <v>0</v>
      </c>
      <c r="G593" s="3">
        <v>0</v>
      </c>
      <c r="H593" s="3">
        <v>563.5</v>
      </c>
      <c r="I593" s="3">
        <v>1767136</v>
      </c>
      <c r="J593" s="3">
        <v>0</v>
      </c>
      <c r="K593" s="3">
        <v>0</v>
      </c>
      <c r="L593" s="3">
        <v>0</v>
      </c>
      <c r="M593" s="3">
        <v>0</v>
      </c>
      <c r="N593" s="3">
        <v>0</v>
      </c>
      <c r="O593" s="3">
        <v>0</v>
      </c>
      <c r="P593" s="3">
        <v>0</v>
      </c>
      <c r="Q593" s="3">
        <v>0</v>
      </c>
      <c r="R593" s="3">
        <v>0</v>
      </c>
      <c r="S593" s="3">
        <v>0</v>
      </c>
    </row>
    <row r="594" spans="1:19" ht="19.5" customHeight="1">
      <c r="A594" s="1" t="s">
        <v>1264</v>
      </c>
      <c r="B594" s="16" t="s">
        <v>106</v>
      </c>
      <c r="C594" s="1">
        <v>2019</v>
      </c>
      <c r="D594" s="2">
        <f t="shared" si="124"/>
        <v>884665.6</v>
      </c>
      <c r="E594" s="3">
        <v>0</v>
      </c>
      <c r="F594" s="4">
        <v>0</v>
      </c>
      <c r="G594" s="3">
        <v>0</v>
      </c>
      <c r="H594" s="3">
        <v>282.1</v>
      </c>
      <c r="I594" s="3">
        <v>884665.6</v>
      </c>
      <c r="J594" s="3">
        <v>0</v>
      </c>
      <c r="K594" s="3">
        <v>0</v>
      </c>
      <c r="L594" s="3">
        <v>0</v>
      </c>
      <c r="M594" s="3">
        <v>0</v>
      </c>
      <c r="N594" s="3">
        <v>0</v>
      </c>
      <c r="O594" s="3">
        <v>0</v>
      </c>
      <c r="P594" s="3">
        <v>0</v>
      </c>
      <c r="Q594" s="3">
        <v>0</v>
      </c>
      <c r="R594" s="3">
        <v>0</v>
      </c>
      <c r="S594" s="3">
        <v>0</v>
      </c>
    </row>
    <row r="595" spans="1:19" ht="19.5" customHeight="1">
      <c r="A595" s="1" t="s">
        <v>1015</v>
      </c>
      <c r="B595" s="16" t="s">
        <v>107</v>
      </c>
      <c r="C595" s="1">
        <v>2019</v>
      </c>
      <c r="D595" s="2">
        <f t="shared" si="124"/>
        <v>1902297.6</v>
      </c>
      <c r="E595" s="3">
        <v>0</v>
      </c>
      <c r="F595" s="4">
        <v>0</v>
      </c>
      <c r="G595" s="3">
        <v>0</v>
      </c>
      <c r="H595" s="3">
        <v>606.6</v>
      </c>
      <c r="I595" s="3">
        <v>1902297.6</v>
      </c>
      <c r="J595" s="3">
        <v>0</v>
      </c>
      <c r="K595" s="3">
        <v>0</v>
      </c>
      <c r="L595" s="3">
        <v>0</v>
      </c>
      <c r="M595" s="3">
        <v>0</v>
      </c>
      <c r="N595" s="3">
        <v>0</v>
      </c>
      <c r="O595" s="3">
        <v>0</v>
      </c>
      <c r="P595" s="3">
        <v>0</v>
      </c>
      <c r="Q595" s="3">
        <v>0</v>
      </c>
      <c r="R595" s="3">
        <v>0</v>
      </c>
      <c r="S595" s="3">
        <v>0</v>
      </c>
    </row>
    <row r="596" spans="1:19" ht="19.5" customHeight="1">
      <c r="A596" s="1" t="s">
        <v>1016</v>
      </c>
      <c r="B596" s="16" t="s">
        <v>108</v>
      </c>
      <c r="C596" s="1">
        <v>2019</v>
      </c>
      <c r="D596" s="2">
        <f t="shared" si="124"/>
        <v>2689433.6</v>
      </c>
      <c r="E596" s="3">
        <v>0</v>
      </c>
      <c r="F596" s="4">
        <v>0</v>
      </c>
      <c r="G596" s="3">
        <v>0</v>
      </c>
      <c r="H596" s="3">
        <v>857.6</v>
      </c>
      <c r="I596" s="3">
        <v>2689433.6</v>
      </c>
      <c r="J596" s="3">
        <v>0</v>
      </c>
      <c r="K596" s="3">
        <v>0</v>
      </c>
      <c r="L596" s="3">
        <v>0</v>
      </c>
      <c r="M596" s="3">
        <v>0</v>
      </c>
      <c r="N596" s="3">
        <v>0</v>
      </c>
      <c r="O596" s="3">
        <v>0</v>
      </c>
      <c r="P596" s="3">
        <v>0</v>
      </c>
      <c r="Q596" s="3">
        <v>0</v>
      </c>
      <c r="R596" s="3">
        <v>0</v>
      </c>
      <c r="S596" s="3">
        <v>0</v>
      </c>
    </row>
    <row r="597" spans="1:19" ht="19.5" customHeight="1">
      <c r="A597" s="1" t="s">
        <v>1017</v>
      </c>
      <c r="B597" s="16" t="s">
        <v>109</v>
      </c>
      <c r="C597" s="1">
        <v>2019</v>
      </c>
      <c r="D597" s="2">
        <f t="shared" si="124"/>
        <v>1901984</v>
      </c>
      <c r="E597" s="3">
        <v>0</v>
      </c>
      <c r="F597" s="4">
        <v>0</v>
      </c>
      <c r="G597" s="3">
        <v>0</v>
      </c>
      <c r="H597" s="3">
        <v>606.5</v>
      </c>
      <c r="I597" s="3">
        <v>1901984</v>
      </c>
      <c r="J597" s="3">
        <v>0</v>
      </c>
      <c r="K597" s="3">
        <v>0</v>
      </c>
      <c r="L597" s="3">
        <v>0</v>
      </c>
      <c r="M597" s="3">
        <v>0</v>
      </c>
      <c r="N597" s="3">
        <v>0</v>
      </c>
      <c r="O597" s="3">
        <v>0</v>
      </c>
      <c r="P597" s="3">
        <v>0</v>
      </c>
      <c r="Q597" s="3">
        <v>0</v>
      </c>
      <c r="R597" s="3">
        <v>0</v>
      </c>
      <c r="S597" s="3">
        <v>0</v>
      </c>
    </row>
    <row r="598" spans="1:19" ht="19.5" customHeight="1">
      <c r="A598" s="51" t="s">
        <v>409</v>
      </c>
      <c r="B598" s="54"/>
      <c r="C598" s="15"/>
      <c r="D598" s="8">
        <f>E598+G598+I598+K598+M598+O598+P598+Q598+R598+S598</f>
        <v>276366882.9</v>
      </c>
      <c r="E598" s="8">
        <f>SUM(E599:E666)</f>
        <v>68525473.9</v>
      </c>
      <c r="F598" s="38">
        <f aca="true" t="shared" si="125" ref="F598:S598">SUM(F599:F666)</f>
        <v>0</v>
      </c>
      <c r="G598" s="8">
        <f t="shared" si="125"/>
        <v>0</v>
      </c>
      <c r="H598" s="8">
        <f t="shared" si="125"/>
        <v>33999.36</v>
      </c>
      <c r="I598" s="8">
        <f>SUM(I599:I666)</f>
        <v>96326570</v>
      </c>
      <c r="J598" s="8">
        <f t="shared" si="125"/>
        <v>0</v>
      </c>
      <c r="K598" s="8">
        <f t="shared" si="125"/>
        <v>0</v>
      </c>
      <c r="L598" s="8">
        <f t="shared" si="125"/>
        <v>19399</v>
      </c>
      <c r="M598" s="8">
        <f t="shared" si="125"/>
        <v>48954569</v>
      </c>
      <c r="N598" s="8">
        <f t="shared" si="125"/>
        <v>88.7</v>
      </c>
      <c r="O598" s="8">
        <f t="shared" si="125"/>
        <v>186270</v>
      </c>
      <c r="P598" s="8">
        <f t="shared" si="125"/>
        <v>37774000</v>
      </c>
      <c r="Q598" s="8">
        <f t="shared" si="125"/>
        <v>0</v>
      </c>
      <c r="R598" s="8">
        <f t="shared" si="125"/>
        <v>18900000</v>
      </c>
      <c r="S598" s="8">
        <f t="shared" si="125"/>
        <v>5700000</v>
      </c>
    </row>
    <row r="599" spans="1:19" ht="19.5" customHeight="1">
      <c r="A599" s="1" t="s">
        <v>1018</v>
      </c>
      <c r="B599" s="19" t="s">
        <v>778</v>
      </c>
      <c r="C599" s="1">
        <v>2019</v>
      </c>
      <c r="D599" s="2">
        <f aca="true" t="shared" si="126" ref="D599:D662">SUM(E599,G599,I599,K599,M599,O599,P599,Q599,R599,S599)</f>
        <v>4393751</v>
      </c>
      <c r="E599" s="3">
        <v>1812969</v>
      </c>
      <c r="F599" s="4">
        <v>0</v>
      </c>
      <c r="G599" s="3">
        <v>0</v>
      </c>
      <c r="H599" s="3">
        <v>457.19</v>
      </c>
      <c r="I599" s="3">
        <v>2194512</v>
      </c>
      <c r="J599" s="3">
        <v>0</v>
      </c>
      <c r="K599" s="3">
        <v>0</v>
      </c>
      <c r="L599" s="3">
        <v>0</v>
      </c>
      <c r="M599" s="3">
        <v>0</v>
      </c>
      <c r="N599" s="3">
        <v>88.7</v>
      </c>
      <c r="O599" s="3">
        <v>186270</v>
      </c>
      <c r="P599" s="3">
        <v>0</v>
      </c>
      <c r="Q599" s="3">
        <v>0</v>
      </c>
      <c r="R599" s="3">
        <v>0</v>
      </c>
      <c r="S599" s="3">
        <v>200000</v>
      </c>
    </row>
    <row r="600" spans="1:19" ht="19.5" customHeight="1">
      <c r="A600" s="1" t="s">
        <v>1019</v>
      </c>
      <c r="B600" s="19" t="s">
        <v>131</v>
      </c>
      <c r="C600" s="1">
        <v>2019</v>
      </c>
      <c r="D600" s="2">
        <f t="shared" si="126"/>
        <v>2099470</v>
      </c>
      <c r="E600" s="3">
        <v>0</v>
      </c>
      <c r="F600" s="4">
        <v>0</v>
      </c>
      <c r="G600" s="3">
        <v>0</v>
      </c>
      <c r="H600" s="3">
        <v>370</v>
      </c>
      <c r="I600" s="3">
        <v>1060320</v>
      </c>
      <c r="J600" s="3">
        <v>0</v>
      </c>
      <c r="K600" s="3">
        <v>0</v>
      </c>
      <c r="L600" s="3">
        <v>230</v>
      </c>
      <c r="M600" s="9">
        <v>579150</v>
      </c>
      <c r="N600" s="3">
        <v>0</v>
      </c>
      <c r="O600" s="3">
        <v>0</v>
      </c>
      <c r="P600" s="3">
        <v>460000</v>
      </c>
      <c r="Q600" s="3">
        <v>0</v>
      </c>
      <c r="R600" s="3">
        <v>0</v>
      </c>
      <c r="S600" s="3">
        <v>0</v>
      </c>
    </row>
    <row r="601" spans="1:19" ht="19.5" customHeight="1">
      <c r="A601" s="1" t="s">
        <v>1020</v>
      </c>
      <c r="B601" s="19" t="s">
        <v>132</v>
      </c>
      <c r="C601" s="1">
        <v>2019</v>
      </c>
      <c r="D601" s="2">
        <f t="shared" si="126"/>
        <v>1038368</v>
      </c>
      <c r="E601" s="3">
        <v>0</v>
      </c>
      <c r="F601" s="4">
        <v>0</v>
      </c>
      <c r="G601" s="3">
        <v>0</v>
      </c>
      <c r="H601" s="3">
        <v>363</v>
      </c>
      <c r="I601" s="3">
        <v>1038368</v>
      </c>
      <c r="J601" s="3">
        <v>0</v>
      </c>
      <c r="K601" s="3">
        <v>0</v>
      </c>
      <c r="L601" s="3">
        <v>0</v>
      </c>
      <c r="M601" s="3">
        <v>0</v>
      </c>
      <c r="N601" s="3">
        <v>0</v>
      </c>
      <c r="O601" s="3">
        <v>0</v>
      </c>
      <c r="P601" s="3">
        <v>0</v>
      </c>
      <c r="Q601" s="3">
        <v>0</v>
      </c>
      <c r="R601" s="3">
        <v>0</v>
      </c>
      <c r="S601" s="3">
        <v>0</v>
      </c>
    </row>
    <row r="602" spans="1:19" ht="19.5" customHeight="1">
      <c r="A602" s="1" t="s">
        <v>1021</v>
      </c>
      <c r="B602" s="19" t="s">
        <v>133</v>
      </c>
      <c r="C602" s="1">
        <v>2019</v>
      </c>
      <c r="D602" s="2">
        <f t="shared" si="126"/>
        <v>1039150</v>
      </c>
      <c r="E602" s="3">
        <v>0</v>
      </c>
      <c r="F602" s="4">
        <v>0</v>
      </c>
      <c r="G602" s="3">
        <v>0</v>
      </c>
      <c r="H602" s="3">
        <v>0</v>
      </c>
      <c r="I602" s="3">
        <v>0</v>
      </c>
      <c r="J602" s="3">
        <v>0</v>
      </c>
      <c r="K602" s="3">
        <v>0</v>
      </c>
      <c r="L602" s="3">
        <v>230</v>
      </c>
      <c r="M602" s="3">
        <v>579150</v>
      </c>
      <c r="N602" s="3">
        <v>0</v>
      </c>
      <c r="O602" s="3">
        <v>0</v>
      </c>
      <c r="P602" s="3">
        <v>460000</v>
      </c>
      <c r="Q602" s="3">
        <v>0</v>
      </c>
      <c r="R602" s="3">
        <v>0</v>
      </c>
      <c r="S602" s="3">
        <v>0</v>
      </c>
    </row>
    <row r="603" spans="1:19" ht="19.5" customHeight="1">
      <c r="A603" s="1" t="s">
        <v>1022</v>
      </c>
      <c r="B603" s="19" t="s">
        <v>134</v>
      </c>
      <c r="C603" s="1">
        <v>2019</v>
      </c>
      <c r="D603" s="2">
        <f t="shared" si="126"/>
        <v>1097952</v>
      </c>
      <c r="E603" s="3">
        <v>0</v>
      </c>
      <c r="F603" s="4">
        <v>0</v>
      </c>
      <c r="G603" s="3">
        <v>0</v>
      </c>
      <c r="H603" s="3">
        <v>382</v>
      </c>
      <c r="I603" s="3">
        <v>1097952</v>
      </c>
      <c r="J603" s="3">
        <v>0</v>
      </c>
      <c r="K603" s="3">
        <v>0</v>
      </c>
      <c r="L603" s="3">
        <v>0</v>
      </c>
      <c r="M603" s="3">
        <v>0</v>
      </c>
      <c r="N603" s="3">
        <v>0</v>
      </c>
      <c r="O603" s="3">
        <v>0</v>
      </c>
      <c r="P603" s="3">
        <v>0</v>
      </c>
      <c r="Q603" s="3">
        <v>0</v>
      </c>
      <c r="R603" s="3">
        <v>0</v>
      </c>
      <c r="S603" s="3">
        <v>0</v>
      </c>
    </row>
    <row r="604" spans="1:19" ht="19.5" customHeight="1">
      <c r="A604" s="1" t="s">
        <v>1023</v>
      </c>
      <c r="B604" s="19" t="s">
        <v>136</v>
      </c>
      <c r="C604" s="1">
        <v>2019</v>
      </c>
      <c r="D604" s="2">
        <f t="shared" si="126"/>
        <v>894816</v>
      </c>
      <c r="E604" s="3">
        <v>0</v>
      </c>
      <c r="F604" s="4">
        <v>0</v>
      </c>
      <c r="G604" s="3">
        <v>0</v>
      </c>
      <c r="H604" s="3">
        <v>381</v>
      </c>
      <c r="I604" s="3">
        <v>894816</v>
      </c>
      <c r="J604" s="3">
        <v>0</v>
      </c>
      <c r="K604" s="3">
        <v>0</v>
      </c>
      <c r="L604" s="3">
        <v>0</v>
      </c>
      <c r="M604" s="3">
        <v>0</v>
      </c>
      <c r="N604" s="3">
        <v>0</v>
      </c>
      <c r="O604" s="3">
        <v>0</v>
      </c>
      <c r="P604" s="3">
        <v>0</v>
      </c>
      <c r="Q604" s="3">
        <v>0</v>
      </c>
      <c r="R604" s="3">
        <v>0</v>
      </c>
      <c r="S604" s="3">
        <v>0</v>
      </c>
    </row>
    <row r="605" spans="1:19" ht="19.5" customHeight="1">
      <c r="A605" s="1" t="s">
        <v>1024</v>
      </c>
      <c r="B605" s="19" t="s">
        <v>138</v>
      </c>
      <c r="C605" s="1">
        <v>2019</v>
      </c>
      <c r="D605" s="2">
        <f t="shared" si="126"/>
        <v>9418514</v>
      </c>
      <c r="E605" s="3">
        <v>0</v>
      </c>
      <c r="F605" s="4">
        <v>0</v>
      </c>
      <c r="G605" s="3">
        <v>0</v>
      </c>
      <c r="H605" s="3">
        <v>950</v>
      </c>
      <c r="I605" s="3">
        <v>2879200</v>
      </c>
      <c r="J605" s="3">
        <v>0</v>
      </c>
      <c r="K605" s="3">
        <v>0</v>
      </c>
      <c r="L605" s="3">
        <v>1268</v>
      </c>
      <c r="M605" s="3">
        <v>3103314</v>
      </c>
      <c r="N605" s="3">
        <v>0</v>
      </c>
      <c r="O605" s="3">
        <v>0</v>
      </c>
      <c r="P605" s="3">
        <v>2536000</v>
      </c>
      <c r="Q605" s="3">
        <v>0</v>
      </c>
      <c r="R605" s="3">
        <v>700000</v>
      </c>
      <c r="S605" s="3">
        <v>200000</v>
      </c>
    </row>
    <row r="606" spans="1:19" ht="19.5" customHeight="1">
      <c r="A606" s="1" t="s">
        <v>1025</v>
      </c>
      <c r="B606" s="19" t="s">
        <v>139</v>
      </c>
      <c r="C606" s="1">
        <v>2019</v>
      </c>
      <c r="D606" s="2">
        <f t="shared" si="126"/>
        <v>3840610</v>
      </c>
      <c r="E606" s="3">
        <v>0</v>
      </c>
      <c r="F606" s="4">
        <v>0</v>
      </c>
      <c r="G606" s="3">
        <v>0</v>
      </c>
      <c r="H606" s="3">
        <v>0</v>
      </c>
      <c r="I606" s="3">
        <v>0</v>
      </c>
      <c r="J606" s="3">
        <v>0</v>
      </c>
      <c r="K606" s="3">
        <v>0</v>
      </c>
      <c r="L606" s="3">
        <v>682</v>
      </c>
      <c r="M606" s="3">
        <v>1676610</v>
      </c>
      <c r="N606" s="3">
        <v>0</v>
      </c>
      <c r="O606" s="3">
        <v>0</v>
      </c>
      <c r="P606" s="3">
        <v>1364000</v>
      </c>
      <c r="Q606" s="3">
        <v>0</v>
      </c>
      <c r="R606" s="3">
        <v>700000</v>
      </c>
      <c r="S606" s="3">
        <v>100000</v>
      </c>
    </row>
    <row r="607" spans="1:19" ht="19.5" customHeight="1">
      <c r="A607" s="1" t="s">
        <v>1026</v>
      </c>
      <c r="B607" s="19" t="s">
        <v>140</v>
      </c>
      <c r="C607" s="1">
        <v>2019</v>
      </c>
      <c r="D607" s="2">
        <f t="shared" si="126"/>
        <v>990728</v>
      </c>
      <c r="E607" s="3">
        <v>0</v>
      </c>
      <c r="F607" s="4">
        <v>0</v>
      </c>
      <c r="G607" s="3">
        <v>0</v>
      </c>
      <c r="H607" s="3">
        <v>373</v>
      </c>
      <c r="I607" s="3">
        <v>990728</v>
      </c>
      <c r="J607" s="3">
        <v>0</v>
      </c>
      <c r="K607" s="3">
        <v>0</v>
      </c>
      <c r="L607" s="3">
        <v>0</v>
      </c>
      <c r="M607" s="3">
        <v>0</v>
      </c>
      <c r="N607" s="3">
        <v>0</v>
      </c>
      <c r="O607" s="3">
        <v>0</v>
      </c>
      <c r="P607" s="3">
        <v>0</v>
      </c>
      <c r="Q607" s="3">
        <v>0</v>
      </c>
      <c r="R607" s="3">
        <v>0</v>
      </c>
      <c r="S607" s="3">
        <v>0</v>
      </c>
    </row>
    <row r="608" spans="1:19" ht="19.5" customHeight="1">
      <c r="A608" s="1" t="s">
        <v>1027</v>
      </c>
      <c r="B608" s="19" t="s">
        <v>142</v>
      </c>
      <c r="C608" s="1">
        <v>2019</v>
      </c>
      <c r="D608" s="2">
        <f t="shared" si="126"/>
        <v>1187168</v>
      </c>
      <c r="E608" s="3">
        <v>0</v>
      </c>
      <c r="F608" s="4">
        <v>0</v>
      </c>
      <c r="G608" s="3">
        <v>0</v>
      </c>
      <c r="H608" s="3">
        <v>538</v>
      </c>
      <c r="I608" s="3">
        <v>1187168</v>
      </c>
      <c r="J608" s="3">
        <v>0</v>
      </c>
      <c r="K608" s="3">
        <v>0</v>
      </c>
      <c r="L608" s="3">
        <v>0</v>
      </c>
      <c r="M608" s="3">
        <v>0</v>
      </c>
      <c r="N608" s="3">
        <v>0</v>
      </c>
      <c r="O608" s="3">
        <v>0</v>
      </c>
      <c r="P608" s="3">
        <v>0</v>
      </c>
      <c r="Q608" s="3">
        <v>0</v>
      </c>
      <c r="R608" s="3">
        <v>0</v>
      </c>
      <c r="S608" s="3">
        <v>0</v>
      </c>
    </row>
    <row r="609" spans="1:19" ht="19.5" customHeight="1">
      <c r="A609" s="1" t="s">
        <v>1028</v>
      </c>
      <c r="B609" s="19" t="s">
        <v>1270</v>
      </c>
      <c r="C609" s="1">
        <v>2019</v>
      </c>
      <c r="D609" s="2">
        <f t="shared" si="126"/>
        <v>762000</v>
      </c>
      <c r="E609" s="3">
        <v>0</v>
      </c>
      <c r="F609" s="4">
        <v>0</v>
      </c>
      <c r="G609" s="3">
        <v>0</v>
      </c>
      <c r="H609" s="3">
        <v>254</v>
      </c>
      <c r="I609" s="3">
        <v>762000</v>
      </c>
      <c r="J609" s="3">
        <v>0</v>
      </c>
      <c r="K609" s="3">
        <v>0</v>
      </c>
      <c r="L609" s="3">
        <v>0</v>
      </c>
      <c r="M609" s="3">
        <v>0</v>
      </c>
      <c r="N609" s="3">
        <v>0</v>
      </c>
      <c r="O609" s="3">
        <v>0</v>
      </c>
      <c r="P609" s="3">
        <v>0</v>
      </c>
      <c r="Q609" s="3">
        <v>0</v>
      </c>
      <c r="R609" s="3">
        <v>0</v>
      </c>
      <c r="S609" s="3">
        <v>0</v>
      </c>
    </row>
    <row r="610" spans="1:19" ht="19.5" customHeight="1">
      <c r="A610" s="1" t="s">
        <v>1029</v>
      </c>
      <c r="B610" s="19" t="s">
        <v>768</v>
      </c>
      <c r="C610" s="1">
        <v>2019</v>
      </c>
      <c r="D610" s="2">
        <f t="shared" si="126"/>
        <v>1755888</v>
      </c>
      <c r="E610" s="3">
        <v>0</v>
      </c>
      <c r="F610" s="4">
        <v>0</v>
      </c>
      <c r="G610" s="3">
        <v>0</v>
      </c>
      <c r="H610" s="3">
        <v>308</v>
      </c>
      <c r="I610" s="3">
        <v>955888</v>
      </c>
      <c r="J610" s="3">
        <v>0</v>
      </c>
      <c r="K610" s="3">
        <v>0</v>
      </c>
      <c r="L610" s="3">
        <v>0</v>
      </c>
      <c r="M610" s="3">
        <v>0</v>
      </c>
      <c r="N610" s="3">
        <v>0</v>
      </c>
      <c r="O610" s="3">
        <v>0</v>
      </c>
      <c r="P610" s="3">
        <v>0</v>
      </c>
      <c r="Q610" s="3">
        <v>0</v>
      </c>
      <c r="R610" s="3">
        <v>700000</v>
      </c>
      <c r="S610" s="3">
        <v>100000</v>
      </c>
    </row>
    <row r="611" spans="1:19" ht="19.5" customHeight="1">
      <c r="A611" s="1" t="s">
        <v>1030</v>
      </c>
      <c r="B611" s="16" t="s">
        <v>158</v>
      </c>
      <c r="C611" s="1">
        <v>2019</v>
      </c>
      <c r="D611" s="2">
        <f t="shared" si="126"/>
        <v>617200</v>
      </c>
      <c r="E611" s="3">
        <v>0</v>
      </c>
      <c r="F611" s="4">
        <v>0</v>
      </c>
      <c r="G611" s="3">
        <v>0</v>
      </c>
      <c r="H611" s="3">
        <v>200</v>
      </c>
      <c r="I611" s="3">
        <v>617200</v>
      </c>
      <c r="J611" s="3">
        <v>0</v>
      </c>
      <c r="K611" s="3">
        <v>0</v>
      </c>
      <c r="L611" s="3">
        <v>0</v>
      </c>
      <c r="M611" s="3">
        <v>0</v>
      </c>
      <c r="N611" s="3">
        <v>0</v>
      </c>
      <c r="O611" s="3">
        <v>0</v>
      </c>
      <c r="P611" s="3">
        <v>0</v>
      </c>
      <c r="Q611" s="3">
        <v>0</v>
      </c>
      <c r="R611" s="3">
        <v>0</v>
      </c>
      <c r="S611" s="3">
        <v>0</v>
      </c>
    </row>
    <row r="612" spans="1:19" ht="19.5" customHeight="1">
      <c r="A612" s="1" t="s">
        <v>1031</v>
      </c>
      <c r="B612" s="19" t="s">
        <v>159</v>
      </c>
      <c r="C612" s="1">
        <v>2019</v>
      </c>
      <c r="D612" s="2">
        <f t="shared" si="126"/>
        <v>1508288</v>
      </c>
      <c r="E612" s="3">
        <v>0</v>
      </c>
      <c r="F612" s="4">
        <v>0</v>
      </c>
      <c r="G612" s="3">
        <v>0</v>
      </c>
      <c r="H612" s="3">
        <v>583</v>
      </c>
      <c r="I612" s="3">
        <v>1508288</v>
      </c>
      <c r="J612" s="3">
        <v>0</v>
      </c>
      <c r="K612" s="3">
        <v>0</v>
      </c>
      <c r="L612" s="3">
        <v>0</v>
      </c>
      <c r="M612" s="3">
        <v>0</v>
      </c>
      <c r="N612" s="3">
        <v>0</v>
      </c>
      <c r="O612" s="3">
        <v>0</v>
      </c>
      <c r="P612" s="3">
        <v>0</v>
      </c>
      <c r="Q612" s="3">
        <v>0</v>
      </c>
      <c r="R612" s="3">
        <v>0</v>
      </c>
      <c r="S612" s="3">
        <v>0</v>
      </c>
    </row>
    <row r="613" spans="1:19" ht="19.5" customHeight="1">
      <c r="A613" s="1" t="s">
        <v>1032</v>
      </c>
      <c r="B613" s="19" t="s">
        <v>1217</v>
      </c>
      <c r="C613" s="1"/>
      <c r="D613" s="2">
        <f t="shared" si="126"/>
        <v>31743328.9</v>
      </c>
      <c r="E613" s="3">
        <v>10170828.9</v>
      </c>
      <c r="F613" s="4">
        <v>0</v>
      </c>
      <c r="G613" s="3">
        <v>0</v>
      </c>
      <c r="H613" s="3">
        <v>0</v>
      </c>
      <c r="I613" s="3">
        <v>0</v>
      </c>
      <c r="J613" s="3">
        <v>0</v>
      </c>
      <c r="K613" s="3">
        <v>0</v>
      </c>
      <c r="L613" s="3">
        <v>4500</v>
      </c>
      <c r="M613" s="3">
        <v>11722500</v>
      </c>
      <c r="N613" s="3">
        <v>0</v>
      </c>
      <c r="O613" s="3">
        <v>0</v>
      </c>
      <c r="P613" s="3">
        <v>9000000</v>
      </c>
      <c r="Q613" s="3">
        <v>0</v>
      </c>
      <c r="R613" s="3">
        <v>700000</v>
      </c>
      <c r="S613" s="3">
        <v>150000</v>
      </c>
    </row>
    <row r="614" spans="1:19" ht="19.5" customHeight="1">
      <c r="A614" s="1" t="s">
        <v>1033</v>
      </c>
      <c r="B614" s="19" t="s">
        <v>162</v>
      </c>
      <c r="C614" s="1">
        <v>2019</v>
      </c>
      <c r="D614" s="2">
        <f t="shared" si="126"/>
        <v>2822192</v>
      </c>
      <c r="E614" s="3">
        <v>0</v>
      </c>
      <c r="F614" s="4">
        <v>0</v>
      </c>
      <c r="G614" s="3">
        <v>0</v>
      </c>
      <c r="H614" s="3">
        <v>497</v>
      </c>
      <c r="I614" s="3">
        <v>1358592</v>
      </c>
      <c r="J614" s="3">
        <v>0</v>
      </c>
      <c r="K614" s="3">
        <v>0</v>
      </c>
      <c r="L614" s="3">
        <v>320</v>
      </c>
      <c r="M614" s="9">
        <v>823600</v>
      </c>
      <c r="N614" s="3">
        <v>0</v>
      </c>
      <c r="O614" s="3">
        <v>0</v>
      </c>
      <c r="P614" s="3">
        <v>640000</v>
      </c>
      <c r="Q614" s="3">
        <v>0</v>
      </c>
      <c r="R614" s="3">
        <v>0</v>
      </c>
      <c r="S614" s="3">
        <v>0</v>
      </c>
    </row>
    <row r="615" spans="1:19" ht="19.5" customHeight="1">
      <c r="A615" s="1" t="s">
        <v>1034</v>
      </c>
      <c r="B615" s="19" t="s">
        <v>163</v>
      </c>
      <c r="C615" s="1">
        <v>2019</v>
      </c>
      <c r="D615" s="2">
        <f t="shared" si="126"/>
        <v>2514512</v>
      </c>
      <c r="E615" s="3">
        <v>0</v>
      </c>
      <c r="F615" s="4">
        <v>0</v>
      </c>
      <c r="G615" s="3">
        <v>0</v>
      </c>
      <c r="H615" s="3">
        <v>367</v>
      </c>
      <c r="I615" s="3">
        <v>1050912</v>
      </c>
      <c r="J615" s="3">
        <v>0</v>
      </c>
      <c r="K615" s="3">
        <v>0</v>
      </c>
      <c r="L615" s="3">
        <v>320</v>
      </c>
      <c r="M615" s="9">
        <v>823600</v>
      </c>
      <c r="N615" s="3">
        <v>0</v>
      </c>
      <c r="O615" s="3">
        <v>0</v>
      </c>
      <c r="P615" s="3">
        <v>640000</v>
      </c>
      <c r="Q615" s="3">
        <v>0</v>
      </c>
      <c r="R615" s="3">
        <v>0</v>
      </c>
      <c r="S615" s="3">
        <v>0</v>
      </c>
    </row>
    <row r="616" spans="1:19" ht="19.5" customHeight="1">
      <c r="A616" s="1" t="s">
        <v>1035</v>
      </c>
      <c r="B616" s="19" t="s">
        <v>164</v>
      </c>
      <c r="C616" s="1">
        <v>2019</v>
      </c>
      <c r="D616" s="2">
        <f t="shared" si="126"/>
        <v>22140574</v>
      </c>
      <c r="E616" s="3">
        <v>8208114</v>
      </c>
      <c r="F616" s="4">
        <v>0</v>
      </c>
      <c r="G616" s="3">
        <v>0</v>
      </c>
      <c r="H616" s="3">
        <v>1184</v>
      </c>
      <c r="I616" s="3">
        <v>5683200</v>
      </c>
      <c r="J616" s="3">
        <v>0</v>
      </c>
      <c r="K616" s="3">
        <v>0</v>
      </c>
      <c r="L616" s="3">
        <v>1612</v>
      </c>
      <c r="M616" s="9">
        <v>4199260</v>
      </c>
      <c r="N616" s="3">
        <v>0</v>
      </c>
      <c r="O616" s="3">
        <v>0</v>
      </c>
      <c r="P616" s="3">
        <v>3200000</v>
      </c>
      <c r="Q616" s="3">
        <v>0</v>
      </c>
      <c r="R616" s="3">
        <v>700000</v>
      </c>
      <c r="S616" s="3">
        <v>150000</v>
      </c>
    </row>
    <row r="617" spans="1:19" ht="19.5" customHeight="1">
      <c r="A617" s="1" t="s">
        <v>1036</v>
      </c>
      <c r="B617" s="19" t="s">
        <v>165</v>
      </c>
      <c r="C617" s="1">
        <v>2019</v>
      </c>
      <c r="D617" s="2">
        <f t="shared" si="126"/>
        <v>6953541</v>
      </c>
      <c r="E617" s="3">
        <v>0</v>
      </c>
      <c r="F617" s="4">
        <v>0</v>
      </c>
      <c r="G617" s="3">
        <v>0</v>
      </c>
      <c r="H617" s="3">
        <v>1026</v>
      </c>
      <c r="I617" s="3">
        <v>3117536</v>
      </c>
      <c r="J617" s="3">
        <v>0</v>
      </c>
      <c r="K617" s="3">
        <v>0</v>
      </c>
      <c r="L617" s="3">
        <v>681</v>
      </c>
      <c r="M617" s="9">
        <v>1674005</v>
      </c>
      <c r="N617" s="3">
        <v>0</v>
      </c>
      <c r="O617" s="3">
        <v>0</v>
      </c>
      <c r="P617" s="3">
        <v>1362000</v>
      </c>
      <c r="Q617" s="3">
        <v>0</v>
      </c>
      <c r="R617" s="3">
        <v>700000</v>
      </c>
      <c r="S617" s="3">
        <v>100000</v>
      </c>
    </row>
    <row r="618" spans="1:19" ht="19.5" customHeight="1">
      <c r="A618" s="1" t="s">
        <v>1037</v>
      </c>
      <c r="B618" s="19" t="s">
        <v>166</v>
      </c>
      <c r="C618" s="1">
        <v>2019</v>
      </c>
      <c r="D618" s="2">
        <f t="shared" si="126"/>
        <v>6543745</v>
      </c>
      <c r="E618" s="3">
        <v>0</v>
      </c>
      <c r="F618" s="4">
        <v>0</v>
      </c>
      <c r="G618" s="3">
        <v>0</v>
      </c>
      <c r="H618" s="3">
        <v>0</v>
      </c>
      <c r="I618" s="3">
        <v>0</v>
      </c>
      <c r="J618" s="3">
        <v>0</v>
      </c>
      <c r="K618" s="3">
        <v>0</v>
      </c>
      <c r="L618" s="3">
        <v>1269</v>
      </c>
      <c r="M618" s="9">
        <v>3205745</v>
      </c>
      <c r="N618" s="3">
        <v>0</v>
      </c>
      <c r="O618" s="3">
        <v>0</v>
      </c>
      <c r="P618" s="3">
        <v>2538000</v>
      </c>
      <c r="Q618" s="3">
        <v>0</v>
      </c>
      <c r="R618" s="3">
        <v>700000</v>
      </c>
      <c r="S618" s="3">
        <v>100000</v>
      </c>
    </row>
    <row r="619" spans="1:19" ht="19.5" customHeight="1">
      <c r="A619" s="1" t="s">
        <v>1038</v>
      </c>
      <c r="B619" s="19" t="s">
        <v>479</v>
      </c>
      <c r="C619" s="1">
        <v>2019</v>
      </c>
      <c r="D619" s="2">
        <f t="shared" si="126"/>
        <v>6897041</v>
      </c>
      <c r="E619" s="3">
        <v>0</v>
      </c>
      <c r="F619" s="4">
        <v>0</v>
      </c>
      <c r="G619" s="3">
        <v>0</v>
      </c>
      <c r="H619" s="3">
        <v>553.39</v>
      </c>
      <c r="I619" s="3">
        <v>1635431</v>
      </c>
      <c r="J619" s="3">
        <v>0</v>
      </c>
      <c r="K619" s="3">
        <v>0</v>
      </c>
      <c r="L619" s="3">
        <v>882</v>
      </c>
      <c r="M619" s="9">
        <v>2197610</v>
      </c>
      <c r="N619" s="3">
        <v>0</v>
      </c>
      <c r="O619" s="3">
        <v>0</v>
      </c>
      <c r="P619" s="3">
        <v>1764000</v>
      </c>
      <c r="Q619" s="3">
        <v>0</v>
      </c>
      <c r="R619" s="3">
        <v>700000</v>
      </c>
      <c r="S619" s="3">
        <v>600000</v>
      </c>
    </row>
    <row r="620" spans="1:19" ht="19.5" customHeight="1">
      <c r="A620" s="1" t="s">
        <v>1039</v>
      </c>
      <c r="B620" s="19" t="s">
        <v>167</v>
      </c>
      <c r="C620" s="1">
        <v>2019</v>
      </c>
      <c r="D620" s="2">
        <f t="shared" si="126"/>
        <v>4958406</v>
      </c>
      <c r="E620" s="3">
        <v>0</v>
      </c>
      <c r="F620" s="4">
        <v>0</v>
      </c>
      <c r="G620" s="3">
        <v>0</v>
      </c>
      <c r="H620" s="3">
        <v>896</v>
      </c>
      <c r="I620" s="3">
        <v>2809856</v>
      </c>
      <c r="J620" s="3">
        <v>0</v>
      </c>
      <c r="K620" s="3">
        <v>0</v>
      </c>
      <c r="L620" s="3">
        <v>510</v>
      </c>
      <c r="M620" s="9">
        <v>1128550</v>
      </c>
      <c r="N620" s="3">
        <v>0</v>
      </c>
      <c r="O620" s="3">
        <v>0</v>
      </c>
      <c r="P620" s="3">
        <v>1020000</v>
      </c>
      <c r="Q620" s="3">
        <v>0</v>
      </c>
      <c r="R620" s="3">
        <v>0</v>
      </c>
      <c r="S620" s="3">
        <v>0</v>
      </c>
    </row>
    <row r="621" spans="1:19" ht="19.5" customHeight="1">
      <c r="A621" s="1" t="s">
        <v>1040</v>
      </c>
      <c r="B621" s="19" t="s">
        <v>168</v>
      </c>
      <c r="C621" s="1">
        <v>2019</v>
      </c>
      <c r="D621" s="2">
        <f t="shared" si="126"/>
        <v>7693764</v>
      </c>
      <c r="E621" s="3">
        <v>0</v>
      </c>
      <c r="F621" s="4">
        <v>0</v>
      </c>
      <c r="G621" s="3">
        <v>0</v>
      </c>
      <c r="H621" s="3">
        <v>1214</v>
      </c>
      <c r="I621" s="3">
        <v>3807104</v>
      </c>
      <c r="J621" s="3">
        <v>0</v>
      </c>
      <c r="K621" s="3">
        <v>0</v>
      </c>
      <c r="L621" s="3">
        <v>692</v>
      </c>
      <c r="M621" s="9">
        <v>1702660</v>
      </c>
      <c r="N621" s="3">
        <v>0</v>
      </c>
      <c r="O621" s="3">
        <v>0</v>
      </c>
      <c r="P621" s="3">
        <v>1384000</v>
      </c>
      <c r="Q621" s="3">
        <v>0</v>
      </c>
      <c r="R621" s="3">
        <v>700000</v>
      </c>
      <c r="S621" s="3">
        <v>100000</v>
      </c>
    </row>
    <row r="622" spans="1:19" ht="19.5" customHeight="1">
      <c r="A622" s="1" t="s">
        <v>1041</v>
      </c>
      <c r="B622" s="19" t="s">
        <v>769</v>
      </c>
      <c r="C622" s="1">
        <v>2019</v>
      </c>
      <c r="D622" s="2">
        <f t="shared" si="126"/>
        <v>2337344</v>
      </c>
      <c r="E622" s="3">
        <v>0</v>
      </c>
      <c r="F622" s="4">
        <v>0</v>
      </c>
      <c r="G622" s="3">
        <v>0</v>
      </c>
      <c r="H622" s="3">
        <v>554</v>
      </c>
      <c r="I622" s="3">
        <v>1537344</v>
      </c>
      <c r="J622" s="3">
        <v>0</v>
      </c>
      <c r="K622" s="3">
        <v>0</v>
      </c>
      <c r="L622" s="3">
        <v>0</v>
      </c>
      <c r="M622" s="3">
        <v>0</v>
      </c>
      <c r="N622" s="3">
        <v>0</v>
      </c>
      <c r="O622" s="3">
        <v>0</v>
      </c>
      <c r="P622" s="3">
        <v>0</v>
      </c>
      <c r="Q622" s="3">
        <v>0</v>
      </c>
      <c r="R622" s="3">
        <v>700000</v>
      </c>
      <c r="S622" s="3">
        <v>100000</v>
      </c>
    </row>
    <row r="623" spans="1:19" ht="19.5" customHeight="1">
      <c r="A623" s="1" t="s">
        <v>1042</v>
      </c>
      <c r="B623" s="19" t="s">
        <v>169</v>
      </c>
      <c r="C623" s="1">
        <v>2019</v>
      </c>
      <c r="D623" s="2">
        <f t="shared" si="126"/>
        <v>1554867</v>
      </c>
      <c r="E623" s="3">
        <v>0</v>
      </c>
      <c r="F623" s="4">
        <v>0</v>
      </c>
      <c r="G623" s="3">
        <v>0</v>
      </c>
      <c r="H623" s="3">
        <v>527.7</v>
      </c>
      <c r="I623" s="3">
        <v>1554867</v>
      </c>
      <c r="J623" s="3">
        <v>0</v>
      </c>
      <c r="K623" s="3">
        <v>0</v>
      </c>
      <c r="L623" s="3">
        <v>0</v>
      </c>
      <c r="M623" s="3">
        <v>0</v>
      </c>
      <c r="N623" s="3">
        <v>0</v>
      </c>
      <c r="O623" s="3">
        <v>0</v>
      </c>
      <c r="P623" s="3">
        <v>0</v>
      </c>
      <c r="Q623" s="3">
        <v>0</v>
      </c>
      <c r="R623" s="3">
        <v>0</v>
      </c>
      <c r="S623" s="3">
        <v>0</v>
      </c>
    </row>
    <row r="624" spans="1:19" ht="19.5" customHeight="1">
      <c r="A624" s="1" t="s">
        <v>1043</v>
      </c>
      <c r="B624" s="16" t="s">
        <v>770</v>
      </c>
      <c r="C624" s="1">
        <v>2019</v>
      </c>
      <c r="D624" s="2">
        <f t="shared" si="126"/>
        <v>4981662</v>
      </c>
      <c r="E624" s="3">
        <v>4181662</v>
      </c>
      <c r="F624" s="4">
        <v>0</v>
      </c>
      <c r="G624" s="3">
        <v>0</v>
      </c>
      <c r="H624" s="3">
        <v>0</v>
      </c>
      <c r="I624" s="3">
        <v>0</v>
      </c>
      <c r="J624" s="3">
        <v>0</v>
      </c>
      <c r="K624" s="3">
        <v>0</v>
      </c>
      <c r="L624" s="3">
        <v>0</v>
      </c>
      <c r="M624" s="3">
        <v>0</v>
      </c>
      <c r="N624" s="3">
        <v>0</v>
      </c>
      <c r="O624" s="3">
        <v>0</v>
      </c>
      <c r="P624" s="3">
        <v>0</v>
      </c>
      <c r="Q624" s="3">
        <v>0</v>
      </c>
      <c r="R624" s="3">
        <v>700000</v>
      </c>
      <c r="S624" s="3">
        <v>100000</v>
      </c>
    </row>
    <row r="625" spans="1:19" ht="19.5" customHeight="1">
      <c r="A625" s="1" t="s">
        <v>1044</v>
      </c>
      <c r="B625" s="16" t="s">
        <v>771</v>
      </c>
      <c r="C625" s="1">
        <v>2019</v>
      </c>
      <c r="D625" s="2">
        <f t="shared" si="126"/>
        <v>11049392</v>
      </c>
      <c r="E625" s="3">
        <v>10249392</v>
      </c>
      <c r="F625" s="4">
        <v>0</v>
      </c>
      <c r="G625" s="3">
        <v>0</v>
      </c>
      <c r="H625" s="3">
        <v>0</v>
      </c>
      <c r="I625" s="3">
        <v>0</v>
      </c>
      <c r="J625" s="3">
        <v>0</v>
      </c>
      <c r="K625" s="3">
        <v>0</v>
      </c>
      <c r="L625" s="3">
        <v>0</v>
      </c>
      <c r="M625" s="3">
        <v>0</v>
      </c>
      <c r="N625" s="3">
        <v>0</v>
      </c>
      <c r="O625" s="3">
        <v>0</v>
      </c>
      <c r="P625" s="3">
        <v>0</v>
      </c>
      <c r="Q625" s="3">
        <v>0</v>
      </c>
      <c r="R625" s="3">
        <v>700000</v>
      </c>
      <c r="S625" s="3">
        <v>100000</v>
      </c>
    </row>
    <row r="626" spans="1:19" ht="19.5" customHeight="1">
      <c r="A626" s="1" t="s">
        <v>1045</v>
      </c>
      <c r="B626" s="16" t="s">
        <v>772</v>
      </c>
      <c r="C626" s="1">
        <v>2019</v>
      </c>
      <c r="D626" s="2">
        <f>SUM(E626,G626,I626,K626,M626,O626,P626,Q626,R626,S626)</f>
        <v>15464749</v>
      </c>
      <c r="E626" s="3">
        <v>14664749</v>
      </c>
      <c r="F626" s="4">
        <v>0</v>
      </c>
      <c r="G626" s="3">
        <v>0</v>
      </c>
      <c r="H626" s="3">
        <v>0</v>
      </c>
      <c r="I626" s="3">
        <v>0</v>
      </c>
      <c r="J626" s="3">
        <v>0</v>
      </c>
      <c r="K626" s="3">
        <v>0</v>
      </c>
      <c r="L626" s="3">
        <v>0</v>
      </c>
      <c r="M626" s="3">
        <v>0</v>
      </c>
      <c r="N626" s="3">
        <v>0</v>
      </c>
      <c r="O626" s="3">
        <v>0</v>
      </c>
      <c r="P626" s="3">
        <v>0</v>
      </c>
      <c r="Q626" s="3">
        <v>0</v>
      </c>
      <c r="R626" s="3">
        <v>700000</v>
      </c>
      <c r="S626" s="3">
        <v>100000</v>
      </c>
    </row>
    <row r="627" spans="1:19" ht="19.5" customHeight="1">
      <c r="A627" s="1" t="s">
        <v>1046</v>
      </c>
      <c r="B627" s="16" t="s">
        <v>773</v>
      </c>
      <c r="C627" s="1">
        <v>2019</v>
      </c>
      <c r="D627" s="2">
        <f t="shared" si="126"/>
        <v>1774892</v>
      </c>
      <c r="E627" s="3">
        <v>0</v>
      </c>
      <c r="F627" s="4">
        <v>0</v>
      </c>
      <c r="G627" s="3">
        <v>0</v>
      </c>
      <c r="H627" s="3">
        <v>314.06</v>
      </c>
      <c r="I627" s="3">
        <v>974892</v>
      </c>
      <c r="J627" s="3">
        <v>0</v>
      </c>
      <c r="K627" s="3">
        <v>0</v>
      </c>
      <c r="L627" s="3">
        <v>0</v>
      </c>
      <c r="M627" s="3">
        <v>0</v>
      </c>
      <c r="N627" s="3">
        <v>0</v>
      </c>
      <c r="O627" s="3">
        <v>0</v>
      </c>
      <c r="P627" s="3">
        <v>0</v>
      </c>
      <c r="Q627" s="3">
        <v>0</v>
      </c>
      <c r="R627" s="3">
        <v>700000</v>
      </c>
      <c r="S627" s="3">
        <v>100000</v>
      </c>
    </row>
    <row r="628" spans="1:19" ht="19.5" customHeight="1">
      <c r="A628" s="1" t="s">
        <v>1047</v>
      </c>
      <c r="B628" s="19" t="s">
        <v>174</v>
      </c>
      <c r="C628" s="1">
        <v>2019</v>
      </c>
      <c r="D628" s="2">
        <f t="shared" si="126"/>
        <v>4810216</v>
      </c>
      <c r="E628" s="3">
        <v>0</v>
      </c>
      <c r="F628" s="4">
        <v>0</v>
      </c>
      <c r="G628" s="3">
        <v>0</v>
      </c>
      <c r="H628" s="3">
        <v>1281</v>
      </c>
      <c r="I628" s="3">
        <v>4010216</v>
      </c>
      <c r="J628" s="3">
        <v>0</v>
      </c>
      <c r="K628" s="3">
        <v>0</v>
      </c>
      <c r="L628" s="3">
        <v>0</v>
      </c>
      <c r="M628" s="3">
        <v>0</v>
      </c>
      <c r="N628" s="3">
        <v>0</v>
      </c>
      <c r="O628" s="3">
        <v>0</v>
      </c>
      <c r="P628" s="3">
        <v>0</v>
      </c>
      <c r="Q628" s="3">
        <v>0</v>
      </c>
      <c r="R628" s="3">
        <v>700000</v>
      </c>
      <c r="S628" s="3">
        <v>100000</v>
      </c>
    </row>
    <row r="629" spans="1:19" ht="19.5" customHeight="1">
      <c r="A629" s="1" t="s">
        <v>1048</v>
      </c>
      <c r="B629" s="19" t="s">
        <v>177</v>
      </c>
      <c r="C629" s="1">
        <v>2019</v>
      </c>
      <c r="D629" s="2">
        <f>SUM(E629,G629,I629,K629,M629,O629,P629,Q629,R629,S629)</f>
        <v>5800867</v>
      </c>
      <c r="E629" s="3">
        <v>0</v>
      </c>
      <c r="F629" s="4">
        <v>0</v>
      </c>
      <c r="G629" s="3">
        <v>0</v>
      </c>
      <c r="H629" s="3">
        <v>651.6</v>
      </c>
      <c r="I629" s="3">
        <v>2023417</v>
      </c>
      <c r="J629" s="3">
        <v>0</v>
      </c>
      <c r="K629" s="3">
        <v>0</v>
      </c>
      <c r="L629" s="3">
        <v>690</v>
      </c>
      <c r="M629" s="9">
        <v>1597450</v>
      </c>
      <c r="N629" s="3">
        <v>0</v>
      </c>
      <c r="O629" s="3">
        <v>0</v>
      </c>
      <c r="P629" s="3">
        <v>1380000</v>
      </c>
      <c r="Q629" s="3">
        <v>0</v>
      </c>
      <c r="R629" s="3">
        <v>700000</v>
      </c>
      <c r="S629" s="3">
        <v>100000</v>
      </c>
    </row>
    <row r="630" spans="1:19" ht="19.5" customHeight="1">
      <c r="A630" s="1" t="s">
        <v>1049</v>
      </c>
      <c r="B630" s="19" t="s">
        <v>185</v>
      </c>
      <c r="C630" s="1">
        <v>2019</v>
      </c>
      <c r="D630" s="2">
        <f>SUM(E630,G630,I630,K630,M630,O630,P630,Q630,R630,S630)</f>
        <v>2067804</v>
      </c>
      <c r="E630" s="3">
        <v>2067804</v>
      </c>
      <c r="F630" s="4">
        <v>0</v>
      </c>
      <c r="G630" s="3">
        <v>0</v>
      </c>
      <c r="H630" s="3">
        <v>0</v>
      </c>
      <c r="I630" s="3">
        <v>0</v>
      </c>
      <c r="J630" s="3">
        <v>0</v>
      </c>
      <c r="K630" s="3">
        <v>0</v>
      </c>
      <c r="L630" s="3">
        <v>0</v>
      </c>
      <c r="M630" s="3">
        <v>0</v>
      </c>
      <c r="N630" s="3">
        <v>0</v>
      </c>
      <c r="O630" s="3">
        <v>0</v>
      </c>
      <c r="P630" s="3">
        <v>0</v>
      </c>
      <c r="Q630" s="3">
        <v>0</v>
      </c>
      <c r="R630" s="3">
        <v>0</v>
      </c>
      <c r="S630" s="3">
        <v>0</v>
      </c>
    </row>
    <row r="631" spans="1:19" ht="19.5" customHeight="1">
      <c r="A631" s="1" t="s">
        <v>1050</v>
      </c>
      <c r="B631" s="19" t="s">
        <v>188</v>
      </c>
      <c r="C631" s="1">
        <v>2019</v>
      </c>
      <c r="D631" s="2">
        <f t="shared" si="126"/>
        <v>4418105</v>
      </c>
      <c r="E631" s="3">
        <v>0</v>
      </c>
      <c r="F631" s="4">
        <v>0</v>
      </c>
      <c r="G631" s="3">
        <v>0</v>
      </c>
      <c r="H631" s="3">
        <v>1185.62</v>
      </c>
      <c r="I631" s="3">
        <v>3618105</v>
      </c>
      <c r="J631" s="3">
        <v>0</v>
      </c>
      <c r="K631" s="3">
        <v>0</v>
      </c>
      <c r="L631" s="3">
        <v>0</v>
      </c>
      <c r="M631" s="3">
        <v>0</v>
      </c>
      <c r="N631" s="3">
        <v>0</v>
      </c>
      <c r="O631" s="3">
        <v>0</v>
      </c>
      <c r="P631" s="3">
        <v>0</v>
      </c>
      <c r="Q631" s="3">
        <v>0</v>
      </c>
      <c r="R631" s="3">
        <v>700000</v>
      </c>
      <c r="S631" s="3">
        <v>100000</v>
      </c>
    </row>
    <row r="632" spans="1:19" ht="19.5" customHeight="1">
      <c r="A632" s="1" t="s">
        <v>1051</v>
      </c>
      <c r="B632" s="19" t="s">
        <v>189</v>
      </c>
      <c r="C632" s="1">
        <v>2019</v>
      </c>
      <c r="D632" s="2">
        <f t="shared" si="126"/>
        <v>1141856</v>
      </c>
      <c r="E632" s="3">
        <v>0</v>
      </c>
      <c r="F632" s="4">
        <v>0</v>
      </c>
      <c r="G632" s="3">
        <v>0</v>
      </c>
      <c r="H632" s="3">
        <v>396</v>
      </c>
      <c r="I632" s="3">
        <v>1141856</v>
      </c>
      <c r="J632" s="3">
        <v>0</v>
      </c>
      <c r="K632" s="3">
        <v>0</v>
      </c>
      <c r="L632" s="3">
        <v>0</v>
      </c>
      <c r="M632" s="3">
        <v>0</v>
      </c>
      <c r="N632" s="3">
        <v>0</v>
      </c>
      <c r="O632" s="3">
        <v>0</v>
      </c>
      <c r="P632" s="3">
        <v>0</v>
      </c>
      <c r="Q632" s="3">
        <v>0</v>
      </c>
      <c r="R632" s="3">
        <v>0</v>
      </c>
      <c r="S632" s="3">
        <v>0</v>
      </c>
    </row>
    <row r="633" spans="1:19" ht="19.5" customHeight="1">
      <c r="A633" s="1" t="s">
        <v>1052</v>
      </c>
      <c r="B633" s="19" t="s">
        <v>190</v>
      </c>
      <c r="C633" s="1">
        <v>2019</v>
      </c>
      <c r="D633" s="2">
        <f t="shared" si="126"/>
        <v>1024288</v>
      </c>
      <c r="E633" s="3">
        <v>0</v>
      </c>
      <c r="F633" s="4">
        <v>0</v>
      </c>
      <c r="G633" s="3">
        <v>0</v>
      </c>
      <c r="H633" s="3">
        <v>333</v>
      </c>
      <c r="I633" s="3">
        <v>1024288</v>
      </c>
      <c r="J633" s="3">
        <v>0</v>
      </c>
      <c r="K633" s="3">
        <v>0</v>
      </c>
      <c r="L633" s="3">
        <v>0</v>
      </c>
      <c r="M633" s="3">
        <v>0</v>
      </c>
      <c r="N633" s="3">
        <v>0</v>
      </c>
      <c r="O633" s="3">
        <v>0</v>
      </c>
      <c r="P633" s="3">
        <v>0</v>
      </c>
      <c r="Q633" s="3">
        <v>0</v>
      </c>
      <c r="R633" s="3">
        <v>0</v>
      </c>
      <c r="S633" s="3">
        <v>0</v>
      </c>
    </row>
    <row r="634" spans="1:19" ht="19.5" customHeight="1">
      <c r="A634" s="1" t="s">
        <v>1053</v>
      </c>
      <c r="B634" s="19" t="s">
        <v>191</v>
      </c>
      <c r="C634" s="1">
        <v>2019</v>
      </c>
      <c r="D634" s="2">
        <f t="shared" si="126"/>
        <v>1076352</v>
      </c>
      <c r="E634" s="3">
        <v>0</v>
      </c>
      <c r="F634" s="4">
        <v>0</v>
      </c>
      <c r="G634" s="3">
        <v>0</v>
      </c>
      <c r="H634" s="3">
        <v>407</v>
      </c>
      <c r="I634" s="3">
        <v>1076352</v>
      </c>
      <c r="J634" s="3">
        <v>0</v>
      </c>
      <c r="K634" s="3">
        <v>0</v>
      </c>
      <c r="L634" s="3">
        <v>0</v>
      </c>
      <c r="M634" s="3">
        <v>0</v>
      </c>
      <c r="N634" s="3">
        <v>0</v>
      </c>
      <c r="O634" s="3">
        <v>0</v>
      </c>
      <c r="P634" s="3">
        <v>0</v>
      </c>
      <c r="Q634" s="3">
        <v>0</v>
      </c>
      <c r="R634" s="3">
        <v>0</v>
      </c>
      <c r="S634" s="3">
        <v>0</v>
      </c>
    </row>
    <row r="635" spans="1:19" ht="19.5" customHeight="1">
      <c r="A635" s="1" t="s">
        <v>1265</v>
      </c>
      <c r="B635" s="19" t="s">
        <v>192</v>
      </c>
      <c r="C635" s="1">
        <v>2019</v>
      </c>
      <c r="D635" s="2">
        <f t="shared" si="126"/>
        <v>1076352</v>
      </c>
      <c r="E635" s="3">
        <v>0</v>
      </c>
      <c r="F635" s="4">
        <v>0</v>
      </c>
      <c r="G635" s="3">
        <v>0</v>
      </c>
      <c r="H635" s="3">
        <v>407</v>
      </c>
      <c r="I635" s="3">
        <v>1076352</v>
      </c>
      <c r="J635" s="3">
        <v>0</v>
      </c>
      <c r="K635" s="3">
        <v>0</v>
      </c>
      <c r="L635" s="3">
        <v>0</v>
      </c>
      <c r="M635" s="3">
        <v>0</v>
      </c>
      <c r="N635" s="3">
        <v>0</v>
      </c>
      <c r="O635" s="3">
        <v>0</v>
      </c>
      <c r="P635" s="3">
        <v>0</v>
      </c>
      <c r="Q635" s="3">
        <v>0</v>
      </c>
      <c r="R635" s="3">
        <v>0</v>
      </c>
      <c r="S635" s="3">
        <v>0</v>
      </c>
    </row>
    <row r="636" spans="1:19" ht="19.5" customHeight="1">
      <c r="A636" s="1" t="s">
        <v>1266</v>
      </c>
      <c r="B636" s="19" t="s">
        <v>236</v>
      </c>
      <c r="C636" s="1">
        <v>2019</v>
      </c>
      <c r="D636" s="2">
        <f t="shared" si="126"/>
        <v>18069955</v>
      </c>
      <c r="E636" s="3">
        <v>17169955</v>
      </c>
      <c r="F636" s="4">
        <v>0</v>
      </c>
      <c r="G636" s="3">
        <v>0</v>
      </c>
      <c r="H636" s="3">
        <v>0</v>
      </c>
      <c r="I636" s="3">
        <v>0</v>
      </c>
      <c r="J636" s="3">
        <v>0</v>
      </c>
      <c r="K636" s="3">
        <v>0</v>
      </c>
      <c r="L636" s="3">
        <v>0</v>
      </c>
      <c r="M636" s="3">
        <v>0</v>
      </c>
      <c r="N636" s="3">
        <v>0</v>
      </c>
      <c r="O636" s="3">
        <v>0</v>
      </c>
      <c r="P636" s="3">
        <v>0</v>
      </c>
      <c r="Q636" s="3">
        <v>0</v>
      </c>
      <c r="R636" s="3">
        <v>700000</v>
      </c>
      <c r="S636" s="3">
        <v>200000</v>
      </c>
    </row>
    <row r="637" spans="1:19" ht="19.5" customHeight="1">
      <c r="A637" s="1" t="s">
        <v>1267</v>
      </c>
      <c r="B637" s="19" t="s">
        <v>237</v>
      </c>
      <c r="C637" s="1">
        <v>2019</v>
      </c>
      <c r="D637" s="2">
        <f t="shared" si="126"/>
        <v>1302500</v>
      </c>
      <c r="E637" s="3">
        <v>0</v>
      </c>
      <c r="F637" s="4">
        <v>0</v>
      </c>
      <c r="G637" s="3">
        <v>0</v>
      </c>
      <c r="H637" s="3">
        <v>0</v>
      </c>
      <c r="I637" s="3">
        <v>0</v>
      </c>
      <c r="J637" s="3">
        <v>0</v>
      </c>
      <c r="K637" s="3">
        <v>0</v>
      </c>
      <c r="L637" s="3">
        <v>500</v>
      </c>
      <c r="M637" s="3">
        <v>1302500</v>
      </c>
      <c r="N637" s="3">
        <v>0</v>
      </c>
      <c r="O637" s="3">
        <v>0</v>
      </c>
      <c r="P637" s="3">
        <v>0</v>
      </c>
      <c r="Q637" s="3">
        <v>0</v>
      </c>
      <c r="R637" s="3">
        <v>0</v>
      </c>
      <c r="S637" s="3">
        <v>0</v>
      </c>
    </row>
    <row r="638" spans="1:19" ht="19.5" customHeight="1">
      <c r="A638" s="1" t="s">
        <v>1054</v>
      </c>
      <c r="B638" s="19" t="s">
        <v>238</v>
      </c>
      <c r="C638" s="1">
        <v>2019</v>
      </c>
      <c r="D638" s="2">
        <f t="shared" si="126"/>
        <v>870840</v>
      </c>
      <c r="E638" s="3">
        <v>0</v>
      </c>
      <c r="F638" s="4">
        <v>0</v>
      </c>
      <c r="G638" s="3">
        <v>0</v>
      </c>
      <c r="H638" s="3">
        <v>690</v>
      </c>
      <c r="I638" s="3">
        <v>870840</v>
      </c>
      <c r="J638" s="3">
        <v>0</v>
      </c>
      <c r="K638" s="3">
        <v>0</v>
      </c>
      <c r="L638" s="3">
        <v>0</v>
      </c>
      <c r="M638" s="3">
        <v>0</v>
      </c>
      <c r="N638" s="3">
        <v>0</v>
      </c>
      <c r="O638" s="3">
        <v>0</v>
      </c>
      <c r="P638" s="3">
        <v>0</v>
      </c>
      <c r="Q638" s="3">
        <v>0</v>
      </c>
      <c r="R638" s="3">
        <v>0</v>
      </c>
      <c r="S638" s="3">
        <v>0</v>
      </c>
    </row>
    <row r="639" spans="1:19" ht="19.5" customHeight="1">
      <c r="A639" s="1" t="s">
        <v>1055</v>
      </c>
      <c r="B639" s="19" t="s">
        <v>480</v>
      </c>
      <c r="C639" s="1">
        <v>2019</v>
      </c>
      <c r="D639" s="2">
        <f t="shared" si="126"/>
        <v>670840</v>
      </c>
      <c r="E639" s="3">
        <v>0</v>
      </c>
      <c r="F639" s="4">
        <v>0</v>
      </c>
      <c r="G639" s="3">
        <v>0</v>
      </c>
      <c r="H639" s="3">
        <v>690</v>
      </c>
      <c r="I639" s="3">
        <v>170840</v>
      </c>
      <c r="J639" s="3">
        <v>0</v>
      </c>
      <c r="K639" s="3">
        <v>0</v>
      </c>
      <c r="L639" s="3">
        <v>0</v>
      </c>
      <c r="M639" s="3">
        <v>0</v>
      </c>
      <c r="N639" s="3">
        <v>0</v>
      </c>
      <c r="O639" s="3">
        <v>0</v>
      </c>
      <c r="P639" s="3">
        <v>0</v>
      </c>
      <c r="Q639" s="3">
        <v>0</v>
      </c>
      <c r="R639" s="3">
        <v>0</v>
      </c>
      <c r="S639" s="3">
        <v>500000</v>
      </c>
    </row>
    <row r="640" spans="1:19" ht="19.5" customHeight="1">
      <c r="A640" s="1" t="s">
        <v>1056</v>
      </c>
      <c r="B640" s="19" t="s">
        <v>239</v>
      </c>
      <c r="C640" s="1">
        <v>2019</v>
      </c>
      <c r="D640" s="2">
        <f t="shared" si="126"/>
        <v>900435</v>
      </c>
      <c r="E640" s="3">
        <v>0</v>
      </c>
      <c r="F640" s="4">
        <v>0</v>
      </c>
      <c r="G640" s="3">
        <v>0</v>
      </c>
      <c r="H640" s="3">
        <v>403.2</v>
      </c>
      <c r="I640" s="3">
        <v>900435</v>
      </c>
      <c r="J640" s="3">
        <v>0</v>
      </c>
      <c r="K640" s="3">
        <v>0</v>
      </c>
      <c r="L640" s="3">
        <v>0</v>
      </c>
      <c r="M640" s="3">
        <v>0</v>
      </c>
      <c r="N640" s="3">
        <v>0</v>
      </c>
      <c r="O640" s="3">
        <v>0</v>
      </c>
      <c r="P640" s="3">
        <v>0</v>
      </c>
      <c r="Q640" s="3">
        <v>0</v>
      </c>
      <c r="R640" s="3">
        <v>0</v>
      </c>
      <c r="S640" s="3">
        <v>0</v>
      </c>
    </row>
    <row r="641" spans="1:19" ht="19.5" customHeight="1">
      <c r="A641" s="10" t="s">
        <v>1057</v>
      </c>
      <c r="B641" s="19" t="s">
        <v>241</v>
      </c>
      <c r="C641" s="1">
        <v>2019</v>
      </c>
      <c r="D641" s="2">
        <f t="shared" si="126"/>
        <v>980060</v>
      </c>
      <c r="E641" s="3">
        <v>0</v>
      </c>
      <c r="F641" s="4">
        <v>0</v>
      </c>
      <c r="G641" s="3">
        <v>0</v>
      </c>
      <c r="H641" s="3">
        <v>385</v>
      </c>
      <c r="I641" s="3">
        <v>980060</v>
      </c>
      <c r="J641" s="3">
        <v>0</v>
      </c>
      <c r="K641" s="3">
        <v>0</v>
      </c>
      <c r="L641" s="3">
        <v>0</v>
      </c>
      <c r="M641" s="3">
        <v>0</v>
      </c>
      <c r="N641" s="3">
        <v>0</v>
      </c>
      <c r="O641" s="3">
        <v>0</v>
      </c>
      <c r="P641" s="3">
        <v>0</v>
      </c>
      <c r="Q641" s="3">
        <v>0</v>
      </c>
      <c r="R641" s="3">
        <v>0</v>
      </c>
      <c r="S641" s="3">
        <v>0</v>
      </c>
    </row>
    <row r="642" spans="1:19" ht="19.5" customHeight="1">
      <c r="A642" s="1" t="s">
        <v>1058</v>
      </c>
      <c r="B642" s="19" t="s">
        <v>242</v>
      </c>
      <c r="C642" s="1">
        <v>2019</v>
      </c>
      <c r="D642" s="2">
        <f t="shared" si="126"/>
        <v>980060</v>
      </c>
      <c r="E642" s="3">
        <v>0</v>
      </c>
      <c r="F642" s="4">
        <v>0</v>
      </c>
      <c r="G642" s="3">
        <v>0</v>
      </c>
      <c r="H642" s="3">
        <v>381</v>
      </c>
      <c r="I642" s="3">
        <v>980060</v>
      </c>
      <c r="J642" s="3">
        <v>0</v>
      </c>
      <c r="K642" s="3">
        <v>0</v>
      </c>
      <c r="L642" s="3">
        <v>0</v>
      </c>
      <c r="M642" s="3">
        <v>0</v>
      </c>
      <c r="N642" s="3">
        <v>0</v>
      </c>
      <c r="O642" s="3">
        <v>0</v>
      </c>
      <c r="P642" s="3">
        <v>0</v>
      </c>
      <c r="Q642" s="3">
        <v>0</v>
      </c>
      <c r="R642" s="3">
        <v>0</v>
      </c>
      <c r="S642" s="3">
        <v>0</v>
      </c>
    </row>
    <row r="643" spans="1:19" ht="19.5" customHeight="1">
      <c r="A643" s="1" t="s">
        <v>1059</v>
      </c>
      <c r="B643" s="19" t="s">
        <v>481</v>
      </c>
      <c r="C643" s="1">
        <v>2019</v>
      </c>
      <c r="D643" s="2">
        <f t="shared" si="126"/>
        <v>8308156</v>
      </c>
      <c r="E643" s="3">
        <v>0</v>
      </c>
      <c r="F643" s="4">
        <v>0</v>
      </c>
      <c r="G643" s="3">
        <v>0</v>
      </c>
      <c r="H643" s="3">
        <v>1081</v>
      </c>
      <c r="I643" s="3">
        <v>2290016</v>
      </c>
      <c r="J643" s="3">
        <v>0</v>
      </c>
      <c r="K643" s="3">
        <v>0</v>
      </c>
      <c r="L643" s="3">
        <v>1068</v>
      </c>
      <c r="M643" s="3">
        <v>2582140</v>
      </c>
      <c r="N643" s="3">
        <v>0</v>
      </c>
      <c r="O643" s="3">
        <v>0</v>
      </c>
      <c r="P643" s="3">
        <v>2136000</v>
      </c>
      <c r="Q643" s="3">
        <v>0</v>
      </c>
      <c r="R643" s="3">
        <v>700000</v>
      </c>
      <c r="S643" s="3">
        <v>600000</v>
      </c>
    </row>
    <row r="644" spans="1:19" ht="19.5" customHeight="1">
      <c r="A644" s="1" t="s">
        <v>1060</v>
      </c>
      <c r="B644" s="19" t="s">
        <v>243</v>
      </c>
      <c r="C644" s="1">
        <v>2019</v>
      </c>
      <c r="D644" s="2">
        <f t="shared" si="126"/>
        <v>5057640</v>
      </c>
      <c r="E644" s="3">
        <v>0</v>
      </c>
      <c r="F644" s="4">
        <v>0</v>
      </c>
      <c r="G644" s="3">
        <v>0</v>
      </c>
      <c r="J644" s="3">
        <v>0</v>
      </c>
      <c r="K644" s="3">
        <v>0</v>
      </c>
      <c r="L644" s="3">
        <v>968</v>
      </c>
      <c r="M644" s="3">
        <v>2321640</v>
      </c>
      <c r="N644" s="3">
        <v>0</v>
      </c>
      <c r="O644" s="3">
        <v>0</v>
      </c>
      <c r="P644" s="3">
        <v>1936000</v>
      </c>
      <c r="Q644" s="3">
        <v>0</v>
      </c>
      <c r="R644" s="3">
        <v>700000</v>
      </c>
      <c r="S644" s="3">
        <v>100000</v>
      </c>
    </row>
    <row r="645" spans="1:19" ht="19.5" customHeight="1">
      <c r="A645" s="1" t="s">
        <v>714</v>
      </c>
      <c r="B645" s="19" t="s">
        <v>482</v>
      </c>
      <c r="C645" s="1">
        <v>2019</v>
      </c>
      <c r="D645" s="2">
        <f>SUM(E645,G645,I645,K645,M645,O645,P645,Q645,R645,S645)</f>
        <v>7720222</v>
      </c>
      <c r="E645" s="3">
        <v>0</v>
      </c>
      <c r="F645" s="4">
        <v>0</v>
      </c>
      <c r="G645" s="3">
        <v>0</v>
      </c>
      <c r="H645" s="3">
        <v>637</v>
      </c>
      <c r="I645" s="3">
        <v>1097632</v>
      </c>
      <c r="J645" s="3">
        <v>0</v>
      </c>
      <c r="K645" s="3">
        <v>0</v>
      </c>
      <c r="L645" s="3">
        <v>1158</v>
      </c>
      <c r="M645" s="3">
        <v>3006590</v>
      </c>
      <c r="N645" s="3">
        <v>0</v>
      </c>
      <c r="O645" s="3">
        <v>0</v>
      </c>
      <c r="P645" s="3">
        <v>2316000</v>
      </c>
      <c r="Q645" s="3">
        <v>0</v>
      </c>
      <c r="R645" s="3">
        <v>700000</v>
      </c>
      <c r="S645" s="3">
        <v>600000</v>
      </c>
    </row>
    <row r="646" spans="1:19" ht="19.5" customHeight="1">
      <c r="A646" s="1" t="s">
        <v>715</v>
      </c>
      <c r="B646" s="19" t="s">
        <v>483</v>
      </c>
      <c r="C646" s="1">
        <v>2019</v>
      </c>
      <c r="D646" s="2">
        <f t="shared" si="126"/>
        <v>1400600</v>
      </c>
      <c r="E646" s="3">
        <v>0</v>
      </c>
      <c r="F646" s="4">
        <v>0</v>
      </c>
      <c r="G646" s="3">
        <v>0</v>
      </c>
      <c r="H646" s="3">
        <v>300.2</v>
      </c>
      <c r="I646" s="3">
        <v>900600</v>
      </c>
      <c r="J646" s="3">
        <v>0</v>
      </c>
      <c r="K646" s="3">
        <v>0</v>
      </c>
      <c r="L646" s="3">
        <v>0</v>
      </c>
      <c r="M646" s="3">
        <v>0</v>
      </c>
      <c r="N646" s="3">
        <v>0</v>
      </c>
      <c r="O646" s="3">
        <v>0</v>
      </c>
      <c r="P646" s="3">
        <v>0</v>
      </c>
      <c r="Q646" s="3">
        <v>0</v>
      </c>
      <c r="R646" s="3">
        <v>0</v>
      </c>
      <c r="S646" s="3">
        <v>500000</v>
      </c>
    </row>
    <row r="647" spans="1:19" ht="19.5" customHeight="1">
      <c r="A647" s="1" t="s">
        <v>716</v>
      </c>
      <c r="B647" s="19" t="s">
        <v>244</v>
      </c>
      <c r="C647" s="1">
        <v>2019</v>
      </c>
      <c r="D647" s="2">
        <f t="shared" si="126"/>
        <v>1252243</v>
      </c>
      <c r="E647" s="3">
        <v>0</v>
      </c>
      <c r="F647" s="4">
        <v>0</v>
      </c>
      <c r="G647" s="3">
        <v>0</v>
      </c>
      <c r="H647" s="3">
        <v>431.2</v>
      </c>
      <c r="I647" s="3">
        <v>1252243</v>
      </c>
      <c r="J647" s="3">
        <v>0</v>
      </c>
      <c r="K647" s="3">
        <v>0</v>
      </c>
      <c r="L647" s="3">
        <v>0</v>
      </c>
      <c r="M647" s="3">
        <v>0</v>
      </c>
      <c r="N647" s="3">
        <v>0</v>
      </c>
      <c r="O647" s="3">
        <v>0</v>
      </c>
      <c r="P647" s="3">
        <v>0</v>
      </c>
      <c r="Q647" s="3">
        <v>0</v>
      </c>
      <c r="R647" s="3">
        <v>0</v>
      </c>
      <c r="S647" s="3">
        <v>0</v>
      </c>
    </row>
    <row r="648" spans="1:19" ht="19.5" customHeight="1">
      <c r="A648" s="1" t="s">
        <v>717</v>
      </c>
      <c r="B648" s="19" t="s">
        <v>245</v>
      </c>
      <c r="C648" s="1">
        <v>2019</v>
      </c>
      <c r="D648" s="2">
        <f t="shared" si="126"/>
        <v>1333152</v>
      </c>
      <c r="E648" s="3">
        <v>0</v>
      </c>
      <c r="F648" s="4">
        <v>0</v>
      </c>
      <c r="G648" s="3">
        <v>0</v>
      </c>
      <c r="H648" s="3">
        <v>457</v>
      </c>
      <c r="I648" s="3">
        <v>1333152</v>
      </c>
      <c r="J648" s="3">
        <v>0</v>
      </c>
      <c r="K648" s="3">
        <v>0</v>
      </c>
      <c r="L648" s="3">
        <v>0</v>
      </c>
      <c r="M648" s="3">
        <v>0</v>
      </c>
      <c r="N648" s="3">
        <v>0</v>
      </c>
      <c r="O648" s="3">
        <v>0</v>
      </c>
      <c r="P648" s="3">
        <v>0</v>
      </c>
      <c r="Q648" s="3">
        <v>0</v>
      </c>
      <c r="R648" s="3">
        <v>0</v>
      </c>
      <c r="S648" s="3">
        <v>0</v>
      </c>
    </row>
    <row r="649" spans="1:19" ht="19.5" customHeight="1">
      <c r="A649" s="1" t="s">
        <v>718</v>
      </c>
      <c r="B649" s="19" t="s">
        <v>247</v>
      </c>
      <c r="C649" s="1">
        <v>2019</v>
      </c>
      <c r="D649" s="2">
        <f t="shared" si="126"/>
        <v>6173245</v>
      </c>
      <c r="E649" s="3">
        <v>0</v>
      </c>
      <c r="F649" s="4">
        <v>0</v>
      </c>
      <c r="G649" s="3">
        <v>0</v>
      </c>
      <c r="H649" s="3">
        <v>0</v>
      </c>
      <c r="I649" s="3">
        <v>0</v>
      </c>
      <c r="J649" s="3">
        <v>0</v>
      </c>
      <c r="K649" s="3">
        <v>0</v>
      </c>
      <c r="L649" s="3">
        <v>1169</v>
      </c>
      <c r="M649" s="3">
        <v>3035245</v>
      </c>
      <c r="N649" s="3">
        <v>0</v>
      </c>
      <c r="O649" s="3">
        <v>0</v>
      </c>
      <c r="P649" s="3">
        <v>2338000</v>
      </c>
      <c r="Q649" s="3">
        <v>0</v>
      </c>
      <c r="R649" s="3">
        <v>700000</v>
      </c>
      <c r="S649" s="3">
        <v>100000</v>
      </c>
    </row>
    <row r="650" spans="1:19" ht="19.5" customHeight="1">
      <c r="A650" s="1" t="s">
        <v>719</v>
      </c>
      <c r="B650" s="19" t="s">
        <v>248</v>
      </c>
      <c r="C650" s="1">
        <v>2019</v>
      </c>
      <c r="D650" s="2">
        <f t="shared" si="126"/>
        <v>2993250</v>
      </c>
      <c r="E650" s="3">
        <v>0</v>
      </c>
      <c r="F650" s="4">
        <v>0</v>
      </c>
      <c r="G650" s="3">
        <v>0</v>
      </c>
      <c r="H650" s="3">
        <v>0</v>
      </c>
      <c r="I650" s="3">
        <v>0</v>
      </c>
      <c r="J650" s="3">
        <v>0</v>
      </c>
      <c r="K650" s="3">
        <v>0</v>
      </c>
      <c r="L650" s="3">
        <v>650</v>
      </c>
      <c r="M650" s="3">
        <v>1693250</v>
      </c>
      <c r="N650" s="3">
        <v>0</v>
      </c>
      <c r="O650" s="3">
        <v>0</v>
      </c>
      <c r="P650" s="3">
        <v>1300000</v>
      </c>
      <c r="Q650" s="3">
        <v>0</v>
      </c>
      <c r="R650" s="3">
        <v>0</v>
      </c>
      <c r="S650" s="3">
        <v>0</v>
      </c>
    </row>
    <row r="651" spans="1:19" ht="19.5" customHeight="1">
      <c r="A651" s="1" t="s">
        <v>720</v>
      </c>
      <c r="B651" s="19" t="s">
        <v>249</v>
      </c>
      <c r="C651" s="1">
        <v>2019</v>
      </c>
      <c r="D651" s="2">
        <f t="shared" si="126"/>
        <v>1368000</v>
      </c>
      <c r="E651" s="3">
        <v>0</v>
      </c>
      <c r="F651" s="4">
        <v>0</v>
      </c>
      <c r="G651" s="3">
        <v>0</v>
      </c>
      <c r="H651" s="3">
        <v>456</v>
      </c>
      <c r="I651" s="3">
        <v>1368000</v>
      </c>
      <c r="J651" s="3">
        <v>0</v>
      </c>
      <c r="K651" s="3">
        <v>0</v>
      </c>
      <c r="L651" s="3">
        <v>0</v>
      </c>
      <c r="M651" s="3">
        <v>0</v>
      </c>
      <c r="N651" s="3">
        <v>0</v>
      </c>
      <c r="O651" s="3">
        <v>0</v>
      </c>
      <c r="P651" s="3">
        <v>0</v>
      </c>
      <c r="Q651" s="3">
        <v>0</v>
      </c>
      <c r="R651" s="3">
        <v>0</v>
      </c>
      <c r="S651" s="3">
        <v>0</v>
      </c>
    </row>
    <row r="652" spans="1:19" ht="19.5" customHeight="1">
      <c r="A652" s="1" t="s">
        <v>1257</v>
      </c>
      <c r="B652" s="19" t="s">
        <v>250</v>
      </c>
      <c r="C652" s="1">
        <v>2019</v>
      </c>
      <c r="D652" s="2">
        <f t="shared" si="126"/>
        <v>2678816</v>
      </c>
      <c r="E652" s="3">
        <v>0</v>
      </c>
      <c r="F652" s="4">
        <v>0</v>
      </c>
      <c r="G652" s="3">
        <v>0</v>
      </c>
      <c r="H652" s="3">
        <v>631</v>
      </c>
      <c r="I652" s="3">
        <v>1878816</v>
      </c>
      <c r="J652" s="3">
        <v>0</v>
      </c>
      <c r="K652" s="3">
        <v>0</v>
      </c>
      <c r="L652" s="3">
        <v>0</v>
      </c>
      <c r="M652" s="3">
        <v>0</v>
      </c>
      <c r="N652" s="3">
        <v>0</v>
      </c>
      <c r="O652" s="3">
        <v>0</v>
      </c>
      <c r="P652" s="3">
        <v>0</v>
      </c>
      <c r="Q652" s="3">
        <v>0</v>
      </c>
      <c r="R652" s="3">
        <v>700000</v>
      </c>
      <c r="S652" s="3">
        <v>100000</v>
      </c>
    </row>
    <row r="653" spans="1:19" ht="19.5" customHeight="1">
      <c r="A653" s="1" t="s">
        <v>721</v>
      </c>
      <c r="B653" s="19" t="s">
        <v>251</v>
      </c>
      <c r="C653" s="1">
        <v>2019</v>
      </c>
      <c r="D653" s="2">
        <f t="shared" si="126"/>
        <v>1344000</v>
      </c>
      <c r="E653" s="3">
        <v>0</v>
      </c>
      <c r="F653" s="4">
        <v>0</v>
      </c>
      <c r="G653" s="3">
        <v>0</v>
      </c>
      <c r="H653" s="3">
        <v>448</v>
      </c>
      <c r="I653" s="3">
        <v>1344000</v>
      </c>
      <c r="J653" s="3">
        <v>0</v>
      </c>
      <c r="K653" s="3">
        <v>0</v>
      </c>
      <c r="L653" s="3">
        <v>0</v>
      </c>
      <c r="M653" s="3">
        <v>0</v>
      </c>
      <c r="N653" s="3">
        <v>0</v>
      </c>
      <c r="O653" s="3">
        <v>0</v>
      </c>
      <c r="P653" s="3">
        <v>0</v>
      </c>
      <c r="Q653" s="3">
        <v>0</v>
      </c>
      <c r="R653" s="3">
        <v>0</v>
      </c>
      <c r="S653" s="3">
        <v>0</v>
      </c>
    </row>
    <row r="654" spans="1:19" ht="19.5" customHeight="1">
      <c r="A654" s="1" t="s">
        <v>722</v>
      </c>
      <c r="B654" s="19" t="s">
        <v>252</v>
      </c>
      <c r="C654" s="1">
        <v>2019</v>
      </c>
      <c r="D654" s="2">
        <f t="shared" si="126"/>
        <v>1226528</v>
      </c>
      <c r="E654" s="3">
        <v>0</v>
      </c>
      <c r="F654" s="4">
        <v>0</v>
      </c>
      <c r="G654" s="3">
        <v>0</v>
      </c>
      <c r="H654" s="3">
        <v>423</v>
      </c>
      <c r="I654" s="3">
        <v>1226528</v>
      </c>
      <c r="J654" s="3">
        <v>0</v>
      </c>
      <c r="K654" s="3">
        <v>0</v>
      </c>
      <c r="L654" s="3">
        <v>0</v>
      </c>
      <c r="M654" s="3">
        <v>0</v>
      </c>
      <c r="N654" s="3">
        <v>0</v>
      </c>
      <c r="O654" s="3">
        <v>0</v>
      </c>
      <c r="P654" s="3">
        <v>0</v>
      </c>
      <c r="Q654" s="3">
        <v>0</v>
      </c>
      <c r="R654" s="3">
        <v>0</v>
      </c>
      <c r="S654" s="3">
        <v>0</v>
      </c>
    </row>
    <row r="655" spans="1:19" ht="19.5" customHeight="1">
      <c r="A655" s="1" t="s">
        <v>1258</v>
      </c>
      <c r="B655" s="19" t="s">
        <v>253</v>
      </c>
      <c r="C655" s="1">
        <v>2019</v>
      </c>
      <c r="D655" s="2">
        <f t="shared" si="126"/>
        <v>2261408</v>
      </c>
      <c r="E655" s="3">
        <v>0</v>
      </c>
      <c r="F655" s="4">
        <v>0</v>
      </c>
      <c r="G655" s="3">
        <v>0</v>
      </c>
      <c r="H655" s="3">
        <v>753</v>
      </c>
      <c r="I655" s="3">
        <v>2261408</v>
      </c>
      <c r="J655" s="3">
        <v>0</v>
      </c>
      <c r="K655" s="3">
        <v>0</v>
      </c>
      <c r="L655" s="3">
        <v>0</v>
      </c>
      <c r="M655" s="3">
        <v>0</v>
      </c>
      <c r="N655" s="3">
        <v>0</v>
      </c>
      <c r="O655" s="3">
        <v>0</v>
      </c>
      <c r="P655" s="3">
        <v>0</v>
      </c>
      <c r="Q655" s="3">
        <v>0</v>
      </c>
      <c r="R655" s="3">
        <v>0</v>
      </c>
      <c r="S655" s="3">
        <v>0</v>
      </c>
    </row>
    <row r="656" spans="1:19" ht="19.5" customHeight="1">
      <c r="A656" s="10" t="s">
        <v>723</v>
      </c>
      <c r="B656" s="19" t="s">
        <v>254</v>
      </c>
      <c r="C656" s="1">
        <v>2019</v>
      </c>
      <c r="D656" s="2">
        <f t="shared" si="126"/>
        <v>1635216</v>
      </c>
      <c r="E656" s="3">
        <v>0</v>
      </c>
      <c r="F656" s="4">
        <v>0</v>
      </c>
      <c r="G656" s="3">
        <v>0</v>
      </c>
      <c r="H656" s="3">
        <v>531</v>
      </c>
      <c r="I656" s="3">
        <v>1635216</v>
      </c>
      <c r="J656" s="3">
        <v>0</v>
      </c>
      <c r="K656" s="3">
        <v>0</v>
      </c>
      <c r="L656" s="3">
        <v>0</v>
      </c>
      <c r="M656" s="3">
        <v>0</v>
      </c>
      <c r="N656" s="3">
        <v>0</v>
      </c>
      <c r="O656" s="3">
        <v>0</v>
      </c>
      <c r="P656" s="3">
        <v>0</v>
      </c>
      <c r="Q656" s="3">
        <v>0</v>
      </c>
      <c r="R656" s="3">
        <v>0</v>
      </c>
      <c r="S656" s="3">
        <v>0</v>
      </c>
    </row>
    <row r="657" spans="1:19" ht="19.5" customHeight="1">
      <c r="A657" s="10" t="s">
        <v>724</v>
      </c>
      <c r="B657" s="19" t="s">
        <v>255</v>
      </c>
      <c r="C657" s="1">
        <v>2019</v>
      </c>
      <c r="D657" s="2">
        <f t="shared" si="126"/>
        <v>2477792</v>
      </c>
      <c r="E657" s="3">
        <v>0</v>
      </c>
      <c r="F657" s="4">
        <v>0</v>
      </c>
      <c r="G657" s="3">
        <v>0</v>
      </c>
      <c r="H657" s="3">
        <v>822</v>
      </c>
      <c r="I657" s="3">
        <v>2477792</v>
      </c>
      <c r="J657" s="3">
        <v>0</v>
      </c>
      <c r="K657" s="3">
        <v>0</v>
      </c>
      <c r="L657" s="3">
        <v>0</v>
      </c>
      <c r="M657" s="3">
        <v>0</v>
      </c>
      <c r="N657" s="3">
        <v>0</v>
      </c>
      <c r="O657" s="3">
        <v>0</v>
      </c>
      <c r="P657" s="3">
        <v>0</v>
      </c>
      <c r="Q657" s="3">
        <v>0</v>
      </c>
      <c r="R657" s="3">
        <v>0</v>
      </c>
      <c r="S657" s="3">
        <v>0</v>
      </c>
    </row>
    <row r="658" spans="1:19" ht="19.5" customHeight="1">
      <c r="A658" s="10" t="s">
        <v>725</v>
      </c>
      <c r="B658" s="19" t="s">
        <v>256</v>
      </c>
      <c r="C658" s="1">
        <v>2019</v>
      </c>
      <c r="D658" s="2">
        <f t="shared" si="126"/>
        <v>3280924</v>
      </c>
      <c r="E658" s="3">
        <v>0</v>
      </c>
      <c r="F658" s="4">
        <v>0</v>
      </c>
      <c r="G658" s="3">
        <v>0</v>
      </c>
      <c r="H658" s="3">
        <v>794.3</v>
      </c>
      <c r="I658" s="3">
        <v>2480924</v>
      </c>
      <c r="J658" s="3">
        <v>0</v>
      </c>
      <c r="K658" s="3">
        <v>0</v>
      </c>
      <c r="L658" s="3">
        <v>0</v>
      </c>
      <c r="M658" s="3">
        <v>0</v>
      </c>
      <c r="N658" s="3">
        <v>0</v>
      </c>
      <c r="O658" s="3">
        <v>0</v>
      </c>
      <c r="P658" s="3">
        <v>0</v>
      </c>
      <c r="Q658" s="3">
        <v>0</v>
      </c>
      <c r="R658" s="3">
        <v>700000</v>
      </c>
      <c r="S658" s="3">
        <v>100000</v>
      </c>
    </row>
    <row r="659" spans="1:19" ht="19.5" customHeight="1">
      <c r="A659" s="1" t="s">
        <v>758</v>
      </c>
      <c r="B659" s="19" t="s">
        <v>260</v>
      </c>
      <c r="C659" s="1">
        <v>2019</v>
      </c>
      <c r="D659" s="2">
        <f t="shared" si="126"/>
        <v>4365670</v>
      </c>
      <c r="E659" s="3">
        <v>0</v>
      </c>
      <c r="F659" s="4">
        <v>0</v>
      </c>
      <c r="G659" s="3">
        <v>0</v>
      </c>
      <c r="H659" s="3">
        <v>1168.9</v>
      </c>
      <c r="I659" s="3">
        <v>3565670</v>
      </c>
      <c r="J659" s="3">
        <v>0</v>
      </c>
      <c r="K659" s="3">
        <v>0</v>
      </c>
      <c r="L659" s="3">
        <v>0</v>
      </c>
      <c r="M659" s="3">
        <v>0</v>
      </c>
      <c r="N659" s="3">
        <v>0</v>
      </c>
      <c r="O659" s="3">
        <v>0</v>
      </c>
      <c r="P659" s="3">
        <v>0</v>
      </c>
      <c r="Q659" s="3">
        <v>0</v>
      </c>
      <c r="R659" s="3">
        <v>700000</v>
      </c>
      <c r="S659" s="3">
        <v>100000</v>
      </c>
    </row>
    <row r="660" spans="1:19" ht="19.5" customHeight="1">
      <c r="A660" s="1" t="s">
        <v>759</v>
      </c>
      <c r="B660" s="19" t="s">
        <v>261</v>
      </c>
      <c r="C660" s="1">
        <v>2019</v>
      </c>
      <c r="D660" s="2">
        <f t="shared" si="126"/>
        <v>757738</v>
      </c>
      <c r="E660" s="3">
        <v>0</v>
      </c>
      <c r="F660" s="4">
        <v>0</v>
      </c>
      <c r="G660" s="3">
        <v>0</v>
      </c>
      <c r="H660" s="3">
        <v>248</v>
      </c>
      <c r="I660" s="3">
        <v>757738</v>
      </c>
      <c r="J660" s="3">
        <v>0</v>
      </c>
      <c r="K660" s="3">
        <v>0</v>
      </c>
      <c r="L660" s="3">
        <v>0</v>
      </c>
      <c r="M660" s="3">
        <v>0</v>
      </c>
      <c r="N660" s="3">
        <v>0</v>
      </c>
      <c r="O660" s="3">
        <v>0</v>
      </c>
      <c r="P660" s="3">
        <v>0</v>
      </c>
      <c r="Q660" s="3">
        <v>0</v>
      </c>
      <c r="R660" s="3">
        <v>0</v>
      </c>
      <c r="S660" s="3">
        <v>0</v>
      </c>
    </row>
    <row r="661" spans="1:19" ht="19.5" customHeight="1">
      <c r="A661" s="1" t="s">
        <v>760</v>
      </c>
      <c r="B661" s="19" t="s">
        <v>262</v>
      </c>
      <c r="C661" s="1">
        <v>2019</v>
      </c>
      <c r="D661" s="2">
        <f t="shared" si="126"/>
        <v>3842272</v>
      </c>
      <c r="E661" s="3">
        <v>0</v>
      </c>
      <c r="F661" s="4">
        <v>0</v>
      </c>
      <c r="G661" s="3">
        <v>0</v>
      </c>
      <c r="H661" s="3">
        <v>1002</v>
      </c>
      <c r="I661" s="3">
        <v>3042272</v>
      </c>
      <c r="J661" s="3">
        <v>0</v>
      </c>
      <c r="K661" s="3">
        <v>0</v>
      </c>
      <c r="L661" s="3">
        <v>0</v>
      </c>
      <c r="M661" s="3">
        <v>0</v>
      </c>
      <c r="N661" s="3">
        <v>0</v>
      </c>
      <c r="O661" s="3">
        <v>0</v>
      </c>
      <c r="P661" s="3">
        <v>0</v>
      </c>
      <c r="Q661" s="3">
        <v>0</v>
      </c>
      <c r="R661" s="3">
        <v>700000</v>
      </c>
      <c r="S661" s="3">
        <v>100000</v>
      </c>
    </row>
    <row r="662" spans="1:19" ht="19.5" customHeight="1">
      <c r="A662" s="1" t="s">
        <v>1268</v>
      </c>
      <c r="B662" s="19" t="s">
        <v>263</v>
      </c>
      <c r="C662" s="1">
        <v>2019</v>
      </c>
      <c r="D662" s="2">
        <f t="shared" si="126"/>
        <v>4397344</v>
      </c>
      <c r="E662" s="3">
        <v>0</v>
      </c>
      <c r="F662" s="4">
        <v>0</v>
      </c>
      <c r="G662" s="3">
        <v>0</v>
      </c>
      <c r="H662" s="3">
        <v>1179</v>
      </c>
      <c r="I662" s="3">
        <v>3597344</v>
      </c>
      <c r="J662" s="3">
        <v>0</v>
      </c>
      <c r="K662" s="3">
        <v>0</v>
      </c>
      <c r="L662" s="3">
        <v>0</v>
      </c>
      <c r="M662" s="3">
        <v>0</v>
      </c>
      <c r="N662" s="3">
        <v>0</v>
      </c>
      <c r="O662" s="3">
        <v>0</v>
      </c>
      <c r="P662" s="3">
        <v>0</v>
      </c>
      <c r="Q662" s="3">
        <v>0</v>
      </c>
      <c r="R662" s="3">
        <v>700000</v>
      </c>
      <c r="S662" s="3">
        <v>100000</v>
      </c>
    </row>
    <row r="663" spans="1:19" ht="19.5" customHeight="1">
      <c r="A663" s="1" t="s">
        <v>761</v>
      </c>
      <c r="B663" s="19" t="s">
        <v>264</v>
      </c>
      <c r="C663" s="1">
        <v>2019</v>
      </c>
      <c r="D663" s="2">
        <f>SUM(E663,G663,I663,K663,M663,O663,P663,Q663,R663,S663)</f>
        <v>1571488</v>
      </c>
      <c r="E663" s="3">
        <v>0</v>
      </c>
      <c r="F663" s="4">
        <v>0</v>
      </c>
      <c r="G663" s="3">
        <v>0</v>
      </c>
      <c r="H663" s="3">
        <v>533</v>
      </c>
      <c r="I663" s="3">
        <v>1571488</v>
      </c>
      <c r="J663" s="3">
        <v>0</v>
      </c>
      <c r="K663" s="3">
        <v>0</v>
      </c>
      <c r="L663" s="3">
        <v>0</v>
      </c>
      <c r="M663" s="3">
        <v>0</v>
      </c>
      <c r="N663" s="3">
        <v>0</v>
      </c>
      <c r="O663" s="3">
        <v>0</v>
      </c>
      <c r="P663" s="3">
        <v>0</v>
      </c>
      <c r="Q663" s="3">
        <v>0</v>
      </c>
      <c r="R663" s="3">
        <v>0</v>
      </c>
      <c r="S663" s="3">
        <v>0</v>
      </c>
    </row>
    <row r="664" spans="1:19" ht="19.5" customHeight="1">
      <c r="A664" s="1" t="s">
        <v>1061</v>
      </c>
      <c r="B664" s="19" t="s">
        <v>265</v>
      </c>
      <c r="C664" s="1">
        <v>2019</v>
      </c>
      <c r="D664" s="2">
        <f>SUM(E664,G664,I664,K664,M664,O664,P664,Q664,R664,S664)</f>
        <v>1136352</v>
      </c>
      <c r="E664" s="3">
        <v>0</v>
      </c>
      <c r="F664" s="4">
        <v>0</v>
      </c>
      <c r="G664" s="3">
        <v>0</v>
      </c>
      <c r="H664" s="3">
        <v>1032</v>
      </c>
      <c r="I664" s="3">
        <v>1136352</v>
      </c>
      <c r="J664" s="3">
        <v>0</v>
      </c>
      <c r="K664" s="3">
        <v>0</v>
      </c>
      <c r="L664" s="3">
        <v>0</v>
      </c>
      <c r="M664" s="3">
        <v>0</v>
      </c>
      <c r="N664" s="3">
        <v>0</v>
      </c>
      <c r="O664" s="3">
        <v>0</v>
      </c>
      <c r="P664" s="3">
        <v>0</v>
      </c>
      <c r="Q664" s="3">
        <v>0</v>
      </c>
      <c r="R664" s="3">
        <v>0</v>
      </c>
      <c r="S664" s="3">
        <v>0</v>
      </c>
    </row>
    <row r="665" spans="1:19" ht="19.5" customHeight="1">
      <c r="A665" s="1" t="s">
        <v>1269</v>
      </c>
      <c r="B665" s="19" t="s">
        <v>266</v>
      </c>
      <c r="C665" s="1">
        <v>2019</v>
      </c>
      <c r="D665" s="2">
        <f>SUM(E665,G665,I665,K665,M665,O665,P665,Q665,R665,S665)</f>
        <v>2120992</v>
      </c>
      <c r="E665" s="3">
        <v>0</v>
      </c>
      <c r="F665" s="4">
        <v>0</v>
      </c>
      <c r="G665" s="3">
        <v>0</v>
      </c>
      <c r="H665" s="3">
        <v>772</v>
      </c>
      <c r="I665" s="3">
        <v>2120992</v>
      </c>
      <c r="J665" s="3">
        <v>0</v>
      </c>
      <c r="K665" s="3">
        <v>0</v>
      </c>
      <c r="L665" s="3">
        <v>0</v>
      </c>
      <c r="M665" s="3">
        <v>0</v>
      </c>
      <c r="N665" s="3">
        <v>0</v>
      </c>
      <c r="O665" s="3">
        <v>0</v>
      </c>
      <c r="P665" s="3">
        <v>0</v>
      </c>
      <c r="Q665" s="3">
        <v>0</v>
      </c>
      <c r="R665" s="3">
        <v>0</v>
      </c>
      <c r="S665" s="3">
        <v>0</v>
      </c>
    </row>
    <row r="666" spans="1:19" ht="19.5" customHeight="1">
      <c r="A666" s="10" t="s">
        <v>1062</v>
      </c>
      <c r="B666" s="19" t="s">
        <v>267</v>
      </c>
      <c r="C666" s="1">
        <v>2019</v>
      </c>
      <c r="D666" s="2">
        <f>SUM(E666,G666,I666,K666,M666,O666,P666,Q666,R666,S666)</f>
        <v>2399392</v>
      </c>
      <c r="E666" s="3">
        <v>0</v>
      </c>
      <c r="F666" s="4">
        <v>0</v>
      </c>
      <c r="G666" s="3">
        <v>0</v>
      </c>
      <c r="H666" s="3">
        <v>797</v>
      </c>
      <c r="I666" s="3">
        <v>2399392</v>
      </c>
      <c r="J666" s="3">
        <v>0</v>
      </c>
      <c r="K666" s="3">
        <v>0</v>
      </c>
      <c r="L666" s="3">
        <v>0</v>
      </c>
      <c r="M666" s="3">
        <v>0</v>
      </c>
      <c r="N666" s="3">
        <v>0</v>
      </c>
      <c r="O666" s="3">
        <v>0</v>
      </c>
      <c r="P666" s="3">
        <v>0</v>
      </c>
      <c r="Q666" s="3">
        <v>0</v>
      </c>
      <c r="R666" s="3">
        <v>0</v>
      </c>
      <c r="S666" s="3">
        <v>0</v>
      </c>
    </row>
    <row r="667" spans="1:19" ht="39.75" customHeight="1">
      <c r="A667" s="51" t="s">
        <v>460</v>
      </c>
      <c r="B667" s="52"/>
      <c r="C667" s="15"/>
      <c r="D667" s="8">
        <f>E667+G667+I667+K667+M667+O667+P667+Q667+R667+S667</f>
        <v>4741632</v>
      </c>
      <c r="E667" s="8">
        <f>SUM(E668:E671)</f>
        <v>0</v>
      </c>
      <c r="F667" s="38">
        <f aca="true" t="shared" si="127" ref="F667:S667">SUM(F668:F671)</f>
        <v>0</v>
      </c>
      <c r="G667" s="8">
        <f t="shared" si="127"/>
        <v>0</v>
      </c>
      <c r="H667" s="8">
        <f t="shared" si="127"/>
        <v>1512</v>
      </c>
      <c r="I667" s="8">
        <f>SUM(I668:I671)</f>
        <v>4741632</v>
      </c>
      <c r="J667" s="8">
        <f t="shared" si="127"/>
        <v>0</v>
      </c>
      <c r="K667" s="8">
        <f t="shared" si="127"/>
        <v>0</v>
      </c>
      <c r="L667" s="8">
        <f t="shared" si="127"/>
        <v>0</v>
      </c>
      <c r="M667" s="8">
        <f t="shared" si="127"/>
        <v>0</v>
      </c>
      <c r="N667" s="8">
        <f t="shared" si="127"/>
        <v>0</v>
      </c>
      <c r="O667" s="8">
        <f t="shared" si="127"/>
        <v>0</v>
      </c>
      <c r="P667" s="8">
        <f t="shared" si="127"/>
        <v>0</v>
      </c>
      <c r="Q667" s="8">
        <f t="shared" si="127"/>
        <v>0</v>
      </c>
      <c r="R667" s="8">
        <f t="shared" si="127"/>
        <v>0</v>
      </c>
      <c r="S667" s="8">
        <f t="shared" si="127"/>
        <v>0</v>
      </c>
    </row>
    <row r="668" spans="1:19" ht="19.5" customHeight="1">
      <c r="A668" s="1" t="s">
        <v>1063</v>
      </c>
      <c r="B668" s="16" t="s">
        <v>269</v>
      </c>
      <c r="C668" s="1">
        <v>2019</v>
      </c>
      <c r="D668" s="2">
        <f>SUM(E668,G668,I668,K668,M668,O668,P668,Q668,R668,S668)</f>
        <v>1185408</v>
      </c>
      <c r="E668" s="3">
        <v>0</v>
      </c>
      <c r="F668" s="4">
        <v>0</v>
      </c>
      <c r="G668" s="3">
        <v>0</v>
      </c>
      <c r="H668" s="3">
        <v>378</v>
      </c>
      <c r="I668" s="3">
        <v>1185408</v>
      </c>
      <c r="J668" s="3">
        <v>0</v>
      </c>
      <c r="K668" s="3">
        <v>0</v>
      </c>
      <c r="L668" s="3">
        <v>0</v>
      </c>
      <c r="M668" s="3">
        <v>0</v>
      </c>
      <c r="N668" s="3">
        <v>0</v>
      </c>
      <c r="O668" s="3">
        <v>0</v>
      </c>
      <c r="P668" s="3">
        <v>0</v>
      </c>
      <c r="Q668" s="3">
        <v>0</v>
      </c>
      <c r="R668" s="3">
        <v>0</v>
      </c>
      <c r="S668" s="3">
        <v>0</v>
      </c>
    </row>
    <row r="669" spans="1:19" ht="19.5" customHeight="1">
      <c r="A669" s="10" t="s">
        <v>1064</v>
      </c>
      <c r="B669" s="16" t="s">
        <v>270</v>
      </c>
      <c r="C669" s="1">
        <v>2019</v>
      </c>
      <c r="D669" s="2">
        <f>SUM(E669,G669,I669,K669,M669,O669,P669,Q669,R669,S669)</f>
        <v>1185408</v>
      </c>
      <c r="E669" s="3">
        <v>0</v>
      </c>
      <c r="F669" s="4">
        <v>0</v>
      </c>
      <c r="G669" s="3">
        <v>0</v>
      </c>
      <c r="H669" s="3">
        <v>378</v>
      </c>
      <c r="I669" s="3">
        <v>1185408</v>
      </c>
      <c r="J669" s="3">
        <v>0</v>
      </c>
      <c r="K669" s="3">
        <v>0</v>
      </c>
      <c r="L669" s="3">
        <v>0</v>
      </c>
      <c r="M669" s="3">
        <v>0</v>
      </c>
      <c r="N669" s="3">
        <v>0</v>
      </c>
      <c r="O669" s="3">
        <v>0</v>
      </c>
      <c r="P669" s="3">
        <v>0</v>
      </c>
      <c r="Q669" s="3">
        <v>0</v>
      </c>
      <c r="R669" s="3">
        <v>0</v>
      </c>
      <c r="S669" s="3">
        <v>0</v>
      </c>
    </row>
    <row r="670" spans="1:19" ht="19.5" customHeight="1">
      <c r="A670" s="10" t="s">
        <v>1197</v>
      </c>
      <c r="B670" s="16" t="s">
        <v>978</v>
      </c>
      <c r="C670" s="1">
        <v>2019</v>
      </c>
      <c r="D670" s="2">
        <f>SUM(E670,G670,I670,K670,M670,O670,P670,Q670,R670,S670)</f>
        <v>1185408</v>
      </c>
      <c r="E670" s="3">
        <v>0</v>
      </c>
      <c r="F670" s="4">
        <v>0</v>
      </c>
      <c r="G670" s="3">
        <v>0</v>
      </c>
      <c r="H670" s="3">
        <v>378</v>
      </c>
      <c r="I670" s="3">
        <v>1185408</v>
      </c>
      <c r="J670" s="3">
        <v>0</v>
      </c>
      <c r="K670" s="3">
        <v>0</v>
      </c>
      <c r="L670" s="3">
        <v>0</v>
      </c>
      <c r="M670" s="3">
        <v>0</v>
      </c>
      <c r="N670" s="3">
        <v>0</v>
      </c>
      <c r="O670" s="3">
        <v>0</v>
      </c>
      <c r="P670" s="3">
        <v>0</v>
      </c>
      <c r="Q670" s="3">
        <v>0</v>
      </c>
      <c r="R670" s="3">
        <v>0</v>
      </c>
      <c r="S670" s="3">
        <v>0</v>
      </c>
    </row>
    <row r="671" spans="1:19" ht="19.5" customHeight="1">
      <c r="A671" s="10" t="s">
        <v>1198</v>
      </c>
      <c r="B671" s="16" t="s">
        <v>271</v>
      </c>
      <c r="C671" s="1"/>
      <c r="D671" s="2">
        <f>SUM(E671,G671,I671,K671,M671,O671,P671,Q671,R671,S671)</f>
        <v>1185408</v>
      </c>
      <c r="E671" s="3">
        <v>0</v>
      </c>
      <c r="F671" s="4">
        <v>0</v>
      </c>
      <c r="G671" s="3">
        <v>0</v>
      </c>
      <c r="H671" s="3">
        <v>378</v>
      </c>
      <c r="I671" s="3">
        <v>1185408</v>
      </c>
      <c r="J671" s="3">
        <v>0</v>
      </c>
      <c r="K671" s="3">
        <v>0</v>
      </c>
      <c r="L671" s="3">
        <v>0</v>
      </c>
      <c r="M671" s="3">
        <v>0</v>
      </c>
      <c r="N671" s="3">
        <v>0</v>
      </c>
      <c r="O671" s="3">
        <v>0</v>
      </c>
      <c r="P671" s="3">
        <v>0</v>
      </c>
      <c r="Q671" s="3">
        <v>0</v>
      </c>
      <c r="R671" s="3">
        <v>0</v>
      </c>
      <c r="S671" s="3">
        <v>0</v>
      </c>
    </row>
    <row r="672" spans="1:19" ht="39.75" customHeight="1">
      <c r="A672" s="51" t="s">
        <v>461</v>
      </c>
      <c r="B672" s="52"/>
      <c r="C672" s="34"/>
      <c r="D672" s="8">
        <f>E672+G672+I672+K672+M672+O672+P672+Q672+R672+S672</f>
        <v>11139072</v>
      </c>
      <c r="E672" s="8">
        <f>SUM(E673:E682)</f>
        <v>0</v>
      </c>
      <c r="F672" s="38">
        <f aca="true" t="shared" si="128" ref="F672:S672">SUM(F673:F682)</f>
        <v>0</v>
      </c>
      <c r="G672" s="42">
        <f t="shared" si="128"/>
        <v>0</v>
      </c>
      <c r="H672" s="8">
        <f t="shared" si="128"/>
        <v>3552</v>
      </c>
      <c r="I672" s="8">
        <f>SUM(I673:I682)</f>
        <v>11139072</v>
      </c>
      <c r="J672" s="8">
        <f t="shared" si="128"/>
        <v>0</v>
      </c>
      <c r="K672" s="8">
        <f t="shared" si="128"/>
        <v>0</v>
      </c>
      <c r="L672" s="8">
        <f t="shared" si="128"/>
        <v>0</v>
      </c>
      <c r="M672" s="8">
        <f t="shared" si="128"/>
        <v>0</v>
      </c>
      <c r="N672" s="8">
        <f t="shared" si="128"/>
        <v>0</v>
      </c>
      <c r="O672" s="8">
        <f t="shared" si="128"/>
        <v>0</v>
      </c>
      <c r="P672" s="8">
        <f t="shared" si="128"/>
        <v>0</v>
      </c>
      <c r="Q672" s="8">
        <f t="shared" si="128"/>
        <v>0</v>
      </c>
      <c r="R672" s="8">
        <f t="shared" si="128"/>
        <v>0</v>
      </c>
      <c r="S672" s="8">
        <f t="shared" si="128"/>
        <v>0</v>
      </c>
    </row>
    <row r="673" spans="1:19" ht="19.5" customHeight="1">
      <c r="A673" s="10" t="s">
        <v>1199</v>
      </c>
      <c r="B673" s="13" t="s">
        <v>281</v>
      </c>
      <c r="C673" s="1">
        <v>2019</v>
      </c>
      <c r="D673" s="2">
        <f aca="true" t="shared" si="129" ref="D673:D688">SUM(E673,G673,I673,K673,M673,O673,P673,Q673,R673,S673)</f>
        <v>865536</v>
      </c>
      <c r="E673" s="3">
        <v>0</v>
      </c>
      <c r="F673" s="4">
        <v>0</v>
      </c>
      <c r="G673" s="3">
        <v>0</v>
      </c>
      <c r="H673" s="9">
        <v>276</v>
      </c>
      <c r="I673" s="9">
        <v>865536</v>
      </c>
      <c r="J673" s="3">
        <v>0</v>
      </c>
      <c r="K673" s="3">
        <v>0</v>
      </c>
      <c r="L673" s="3">
        <v>0</v>
      </c>
      <c r="M673" s="3">
        <v>0</v>
      </c>
      <c r="N673" s="3">
        <v>0</v>
      </c>
      <c r="O673" s="3">
        <v>0</v>
      </c>
      <c r="P673" s="3">
        <v>0</v>
      </c>
      <c r="Q673" s="3">
        <v>0</v>
      </c>
      <c r="R673" s="3">
        <v>0</v>
      </c>
      <c r="S673" s="3">
        <v>0</v>
      </c>
    </row>
    <row r="674" spans="1:19" ht="19.5" customHeight="1">
      <c r="A674" s="10" t="s">
        <v>1200</v>
      </c>
      <c r="B674" s="13" t="s">
        <v>282</v>
      </c>
      <c r="C674" s="1">
        <v>2019</v>
      </c>
      <c r="D674" s="2">
        <f t="shared" si="129"/>
        <v>940800</v>
      </c>
      <c r="E674" s="3">
        <v>0</v>
      </c>
      <c r="F674" s="4">
        <v>0</v>
      </c>
      <c r="G674" s="3">
        <v>0</v>
      </c>
      <c r="H674" s="9">
        <v>300</v>
      </c>
      <c r="I674" s="9">
        <v>940800</v>
      </c>
      <c r="J674" s="3">
        <v>0</v>
      </c>
      <c r="K674" s="3">
        <v>0</v>
      </c>
      <c r="L674" s="3">
        <v>0</v>
      </c>
      <c r="M674" s="3">
        <v>0</v>
      </c>
      <c r="N674" s="3">
        <v>0</v>
      </c>
      <c r="O674" s="3">
        <v>0</v>
      </c>
      <c r="P674" s="3">
        <v>0</v>
      </c>
      <c r="Q674" s="3">
        <v>0</v>
      </c>
      <c r="R674" s="3">
        <v>0</v>
      </c>
      <c r="S674" s="3">
        <v>0</v>
      </c>
    </row>
    <row r="675" spans="1:19" ht="19.5" customHeight="1">
      <c r="A675" s="10" t="s">
        <v>1201</v>
      </c>
      <c r="B675" s="13" t="s">
        <v>283</v>
      </c>
      <c r="C675" s="1">
        <v>2019</v>
      </c>
      <c r="D675" s="2">
        <f t="shared" si="129"/>
        <v>940800</v>
      </c>
      <c r="E675" s="3">
        <v>0</v>
      </c>
      <c r="F675" s="4">
        <v>0</v>
      </c>
      <c r="G675" s="3">
        <v>0</v>
      </c>
      <c r="H675" s="9">
        <v>300</v>
      </c>
      <c r="I675" s="9">
        <v>940800</v>
      </c>
      <c r="J675" s="3">
        <v>0</v>
      </c>
      <c r="K675" s="3">
        <v>0</v>
      </c>
      <c r="L675" s="3">
        <v>0</v>
      </c>
      <c r="M675" s="3">
        <v>0</v>
      </c>
      <c r="N675" s="3">
        <v>0</v>
      </c>
      <c r="O675" s="3">
        <v>0</v>
      </c>
      <c r="P675" s="3">
        <v>0</v>
      </c>
      <c r="Q675" s="3">
        <v>0</v>
      </c>
      <c r="R675" s="3">
        <v>0</v>
      </c>
      <c r="S675" s="3">
        <v>0</v>
      </c>
    </row>
    <row r="676" spans="1:19" ht="19.5" customHeight="1">
      <c r="A676" s="10" t="s">
        <v>1202</v>
      </c>
      <c r="B676" s="16" t="s">
        <v>284</v>
      </c>
      <c r="C676" s="1">
        <v>2019</v>
      </c>
      <c r="D676" s="2">
        <f t="shared" si="129"/>
        <v>965888</v>
      </c>
      <c r="E676" s="3">
        <v>0</v>
      </c>
      <c r="F676" s="4">
        <v>0</v>
      </c>
      <c r="G676" s="3">
        <v>0</v>
      </c>
      <c r="H676" s="9">
        <v>308</v>
      </c>
      <c r="I676" s="9">
        <v>965888</v>
      </c>
      <c r="J676" s="3">
        <v>0</v>
      </c>
      <c r="K676" s="3">
        <v>0</v>
      </c>
      <c r="L676" s="3">
        <v>0</v>
      </c>
      <c r="M676" s="3">
        <v>0</v>
      </c>
      <c r="N676" s="3">
        <v>0</v>
      </c>
      <c r="O676" s="3">
        <v>0</v>
      </c>
      <c r="P676" s="3">
        <v>0</v>
      </c>
      <c r="Q676" s="3">
        <v>0</v>
      </c>
      <c r="R676" s="3">
        <v>0</v>
      </c>
      <c r="S676" s="3">
        <v>0</v>
      </c>
    </row>
    <row r="677" spans="1:19" ht="19.5" customHeight="1">
      <c r="A677" s="10" t="s">
        <v>1205</v>
      </c>
      <c r="B677" s="13" t="s">
        <v>285</v>
      </c>
      <c r="C677" s="1">
        <v>2019</v>
      </c>
      <c r="D677" s="2">
        <f t="shared" si="129"/>
        <v>956480</v>
      </c>
      <c r="E677" s="3">
        <v>0</v>
      </c>
      <c r="F677" s="4">
        <v>0</v>
      </c>
      <c r="G677" s="3">
        <v>0</v>
      </c>
      <c r="H677" s="9">
        <v>305</v>
      </c>
      <c r="I677" s="9">
        <v>956480</v>
      </c>
      <c r="J677" s="3">
        <v>0</v>
      </c>
      <c r="K677" s="3">
        <v>0</v>
      </c>
      <c r="L677" s="3">
        <v>0</v>
      </c>
      <c r="M677" s="3">
        <v>0</v>
      </c>
      <c r="N677" s="3">
        <v>0</v>
      </c>
      <c r="O677" s="3">
        <v>0</v>
      </c>
      <c r="P677" s="3">
        <v>0</v>
      </c>
      <c r="Q677" s="3">
        <v>0</v>
      </c>
      <c r="R677" s="3">
        <v>0</v>
      </c>
      <c r="S677" s="3">
        <v>0</v>
      </c>
    </row>
    <row r="678" spans="1:19" ht="19.5" customHeight="1">
      <c r="A678" s="10" t="s">
        <v>1206</v>
      </c>
      <c r="B678" s="13" t="s">
        <v>286</v>
      </c>
      <c r="C678" s="1">
        <v>2019</v>
      </c>
      <c r="D678" s="2">
        <f t="shared" si="129"/>
        <v>1237152</v>
      </c>
      <c r="E678" s="3">
        <v>0</v>
      </c>
      <c r="F678" s="4">
        <v>0</v>
      </c>
      <c r="G678" s="3">
        <v>0</v>
      </c>
      <c r="H678" s="9">
        <v>394.5</v>
      </c>
      <c r="I678" s="9">
        <v>1237152</v>
      </c>
      <c r="J678" s="3">
        <v>0</v>
      </c>
      <c r="K678" s="3">
        <v>0</v>
      </c>
      <c r="L678" s="3">
        <v>0</v>
      </c>
      <c r="M678" s="3">
        <v>0</v>
      </c>
      <c r="N678" s="3">
        <v>0</v>
      </c>
      <c r="O678" s="3">
        <v>0</v>
      </c>
      <c r="P678" s="3">
        <v>0</v>
      </c>
      <c r="Q678" s="3">
        <v>0</v>
      </c>
      <c r="R678" s="3">
        <v>0</v>
      </c>
      <c r="S678" s="3">
        <v>0</v>
      </c>
    </row>
    <row r="679" spans="1:19" ht="19.5" customHeight="1">
      <c r="A679" s="10" t="s">
        <v>1226</v>
      </c>
      <c r="B679" s="13" t="s">
        <v>287</v>
      </c>
      <c r="C679" s="1">
        <v>2019</v>
      </c>
      <c r="D679" s="2">
        <f t="shared" si="129"/>
        <v>901913.6</v>
      </c>
      <c r="E679" s="3">
        <v>0</v>
      </c>
      <c r="F679" s="4">
        <v>0</v>
      </c>
      <c r="G679" s="3">
        <v>0</v>
      </c>
      <c r="H679" s="9">
        <v>287.6</v>
      </c>
      <c r="I679" s="9">
        <v>901913.6</v>
      </c>
      <c r="J679" s="3">
        <v>0</v>
      </c>
      <c r="K679" s="3">
        <v>0</v>
      </c>
      <c r="L679" s="3">
        <v>0</v>
      </c>
      <c r="M679" s="3">
        <v>0</v>
      </c>
      <c r="N679" s="3">
        <v>0</v>
      </c>
      <c r="O679" s="3">
        <v>0</v>
      </c>
      <c r="P679" s="3">
        <v>0</v>
      </c>
      <c r="Q679" s="3">
        <v>0</v>
      </c>
      <c r="R679" s="3">
        <v>0</v>
      </c>
      <c r="S679" s="3">
        <v>0</v>
      </c>
    </row>
    <row r="680" spans="1:19" ht="19.5" customHeight="1">
      <c r="A680" s="10" t="s">
        <v>1227</v>
      </c>
      <c r="B680" s="13" t="s">
        <v>288</v>
      </c>
      <c r="C680" s="1">
        <v>2019</v>
      </c>
      <c r="D680" s="2">
        <f t="shared" si="129"/>
        <v>1304889.6</v>
      </c>
      <c r="E680" s="3">
        <v>0</v>
      </c>
      <c r="F680" s="4">
        <v>0</v>
      </c>
      <c r="G680" s="3">
        <v>0</v>
      </c>
      <c r="H680" s="9">
        <v>416.1</v>
      </c>
      <c r="I680" s="9">
        <v>1304889.6</v>
      </c>
      <c r="J680" s="3">
        <v>0</v>
      </c>
      <c r="K680" s="3">
        <v>0</v>
      </c>
      <c r="L680" s="3">
        <v>0</v>
      </c>
      <c r="M680" s="3">
        <v>0</v>
      </c>
      <c r="N680" s="3">
        <v>0</v>
      </c>
      <c r="O680" s="3">
        <v>0</v>
      </c>
      <c r="P680" s="3">
        <v>0</v>
      </c>
      <c r="Q680" s="3">
        <v>0</v>
      </c>
      <c r="R680" s="3">
        <v>0</v>
      </c>
      <c r="S680" s="3">
        <v>0</v>
      </c>
    </row>
    <row r="681" spans="1:19" ht="19.5" customHeight="1">
      <c r="A681" s="10" t="s">
        <v>1228</v>
      </c>
      <c r="B681" s="13" t="s">
        <v>289</v>
      </c>
      <c r="C681" s="1">
        <v>2019</v>
      </c>
      <c r="D681" s="2">
        <f t="shared" si="129"/>
        <v>1038016</v>
      </c>
      <c r="E681" s="3">
        <v>0</v>
      </c>
      <c r="F681" s="4">
        <v>0</v>
      </c>
      <c r="G681" s="3">
        <v>0</v>
      </c>
      <c r="H681" s="9">
        <v>331</v>
      </c>
      <c r="I681" s="9">
        <v>1038016</v>
      </c>
      <c r="J681" s="3">
        <v>0</v>
      </c>
      <c r="K681" s="3">
        <v>0</v>
      </c>
      <c r="L681" s="3">
        <v>0</v>
      </c>
      <c r="M681" s="3">
        <v>0</v>
      </c>
      <c r="N681" s="3">
        <v>0</v>
      </c>
      <c r="O681" s="3">
        <v>0</v>
      </c>
      <c r="P681" s="3">
        <v>0</v>
      </c>
      <c r="Q681" s="3">
        <v>0</v>
      </c>
      <c r="R681" s="3">
        <v>0</v>
      </c>
      <c r="S681" s="3">
        <v>0</v>
      </c>
    </row>
    <row r="682" spans="1:19" ht="19.5" customHeight="1">
      <c r="A682" s="10" t="s">
        <v>1229</v>
      </c>
      <c r="B682" s="13" t="s">
        <v>290</v>
      </c>
      <c r="C682" s="1">
        <v>2019</v>
      </c>
      <c r="D682" s="2">
        <f t="shared" si="129"/>
        <v>1987596.8</v>
      </c>
      <c r="E682" s="3">
        <v>0</v>
      </c>
      <c r="F682" s="4">
        <v>0</v>
      </c>
      <c r="G682" s="3">
        <v>0</v>
      </c>
      <c r="H682" s="9">
        <v>633.8</v>
      </c>
      <c r="I682" s="9">
        <v>1987596.8</v>
      </c>
      <c r="J682" s="3">
        <v>0</v>
      </c>
      <c r="K682" s="3">
        <v>0</v>
      </c>
      <c r="L682" s="3">
        <v>0</v>
      </c>
      <c r="M682" s="3">
        <v>0</v>
      </c>
      <c r="N682" s="3">
        <v>0</v>
      </c>
      <c r="O682" s="3">
        <v>0</v>
      </c>
      <c r="P682" s="3">
        <v>0</v>
      </c>
      <c r="Q682" s="3">
        <v>0</v>
      </c>
      <c r="R682" s="3">
        <v>0</v>
      </c>
      <c r="S682" s="3">
        <v>0</v>
      </c>
    </row>
    <row r="683" spans="1:19" ht="39.75" customHeight="1">
      <c r="A683" s="51" t="s">
        <v>462</v>
      </c>
      <c r="B683" s="52"/>
      <c r="C683" s="15"/>
      <c r="D683" s="8">
        <f>E683+G683+I683+K683+M683+O683+P683+Q683+R683+S683</f>
        <v>940800</v>
      </c>
      <c r="E683" s="8">
        <f>SUM(E684)</f>
        <v>0</v>
      </c>
      <c r="F683" s="38">
        <f aca="true" t="shared" si="130" ref="F683:S683">SUM(F684)</f>
        <v>0</v>
      </c>
      <c r="G683" s="42">
        <f t="shared" si="130"/>
        <v>0</v>
      </c>
      <c r="H683" s="8">
        <f t="shared" si="130"/>
        <v>300</v>
      </c>
      <c r="I683" s="8">
        <f t="shared" si="130"/>
        <v>940800</v>
      </c>
      <c r="J683" s="8">
        <f t="shared" si="130"/>
        <v>0</v>
      </c>
      <c r="K683" s="8">
        <f t="shared" si="130"/>
        <v>0</v>
      </c>
      <c r="L683" s="8">
        <f t="shared" si="130"/>
        <v>0</v>
      </c>
      <c r="M683" s="8">
        <f t="shared" si="130"/>
        <v>0</v>
      </c>
      <c r="N683" s="8">
        <f t="shared" si="130"/>
        <v>0</v>
      </c>
      <c r="O683" s="8">
        <f t="shared" si="130"/>
        <v>0</v>
      </c>
      <c r="P683" s="8">
        <f t="shared" si="130"/>
        <v>0</v>
      </c>
      <c r="Q683" s="8">
        <f t="shared" si="130"/>
        <v>0</v>
      </c>
      <c r="R683" s="8">
        <f t="shared" si="130"/>
        <v>0</v>
      </c>
      <c r="S683" s="8">
        <f t="shared" si="130"/>
        <v>0</v>
      </c>
    </row>
    <row r="684" spans="1:19" ht="19.5" customHeight="1">
      <c r="A684" s="10" t="s">
        <v>1230</v>
      </c>
      <c r="B684" s="16" t="s">
        <v>291</v>
      </c>
      <c r="C684" s="1">
        <v>2019</v>
      </c>
      <c r="D684" s="2">
        <f t="shared" si="129"/>
        <v>940800</v>
      </c>
      <c r="E684" s="3">
        <v>0</v>
      </c>
      <c r="F684" s="4">
        <v>0</v>
      </c>
      <c r="G684" s="3">
        <v>0</v>
      </c>
      <c r="H684" s="3">
        <v>300</v>
      </c>
      <c r="I684" s="3">
        <v>940800</v>
      </c>
      <c r="J684" s="3">
        <v>0</v>
      </c>
      <c r="K684" s="3">
        <v>0</v>
      </c>
      <c r="L684" s="3">
        <v>0</v>
      </c>
      <c r="M684" s="3">
        <v>0</v>
      </c>
      <c r="N684" s="3">
        <v>0</v>
      </c>
      <c r="O684" s="3">
        <v>0</v>
      </c>
      <c r="P684" s="3">
        <v>0</v>
      </c>
      <c r="Q684" s="3">
        <v>0</v>
      </c>
      <c r="R684" s="3">
        <v>0</v>
      </c>
      <c r="S684" s="3">
        <v>0</v>
      </c>
    </row>
    <row r="685" spans="1:19" s="13" customFormat="1" ht="39.75" customHeight="1">
      <c r="A685" s="51" t="s">
        <v>463</v>
      </c>
      <c r="B685" s="52"/>
      <c r="C685" s="15"/>
      <c r="D685" s="8">
        <f>E685+G685+I685+K685+M685+O685+P685+Q685+R685+S685</f>
        <v>15751784</v>
      </c>
      <c r="E685" s="8">
        <f>SUM(E686:E688)</f>
        <v>0</v>
      </c>
      <c r="F685" s="38">
        <f aca="true" t="shared" si="131" ref="F685:S685">SUM(F686:F688)</f>
        <v>0</v>
      </c>
      <c r="G685" s="42">
        <f t="shared" si="131"/>
        <v>0</v>
      </c>
      <c r="H685" s="8">
        <f t="shared" si="131"/>
        <v>2015.1</v>
      </c>
      <c r="I685" s="8">
        <f>SUM(I686:I688)</f>
        <v>6319354</v>
      </c>
      <c r="J685" s="8">
        <f t="shared" si="131"/>
        <v>0</v>
      </c>
      <c r="K685" s="8">
        <f t="shared" si="131"/>
        <v>0</v>
      </c>
      <c r="L685" s="8">
        <f t="shared" si="131"/>
        <v>3006</v>
      </c>
      <c r="M685" s="8">
        <f t="shared" si="131"/>
        <v>2620630</v>
      </c>
      <c r="N685" s="8">
        <f t="shared" si="131"/>
        <v>0</v>
      </c>
      <c r="O685" s="8">
        <f t="shared" si="131"/>
        <v>0</v>
      </c>
      <c r="P685" s="8">
        <f t="shared" si="131"/>
        <v>6011800</v>
      </c>
      <c r="Q685" s="8">
        <f t="shared" si="131"/>
        <v>0</v>
      </c>
      <c r="R685" s="8">
        <f t="shared" si="131"/>
        <v>700000</v>
      </c>
      <c r="S685" s="8">
        <f t="shared" si="131"/>
        <v>100000</v>
      </c>
    </row>
    <row r="686" spans="1:19" ht="19.5" customHeight="1">
      <c r="A686" s="10" t="s">
        <v>1231</v>
      </c>
      <c r="B686" s="16" t="s">
        <v>292</v>
      </c>
      <c r="C686" s="1">
        <v>2019</v>
      </c>
      <c r="D686" s="2">
        <f t="shared" si="129"/>
        <v>4218240</v>
      </c>
      <c r="E686" s="3">
        <v>0</v>
      </c>
      <c r="F686" s="4">
        <v>0</v>
      </c>
      <c r="G686" s="3">
        <v>0</v>
      </c>
      <c r="H686" s="3">
        <v>1090</v>
      </c>
      <c r="I686" s="3">
        <v>3418240</v>
      </c>
      <c r="J686" s="3">
        <v>0</v>
      </c>
      <c r="K686" s="3">
        <v>0</v>
      </c>
      <c r="L686" s="3">
        <v>0</v>
      </c>
      <c r="M686" s="3">
        <v>0</v>
      </c>
      <c r="N686" s="3">
        <v>0</v>
      </c>
      <c r="O686" s="3">
        <v>0</v>
      </c>
      <c r="P686" s="3">
        <v>0</v>
      </c>
      <c r="Q686" s="3">
        <v>0</v>
      </c>
      <c r="R686" s="3">
        <v>700000</v>
      </c>
      <c r="S686" s="3">
        <v>100000</v>
      </c>
    </row>
    <row r="687" spans="1:19" ht="19.5" customHeight="1">
      <c r="A687" s="10" t="s">
        <v>1232</v>
      </c>
      <c r="B687" s="16" t="s">
        <v>293</v>
      </c>
      <c r="C687" s="1">
        <v>2019</v>
      </c>
      <c r="D687" s="2">
        <f t="shared" si="129"/>
        <v>7699270</v>
      </c>
      <c r="E687" s="3">
        <v>0</v>
      </c>
      <c r="F687" s="4">
        <v>0</v>
      </c>
      <c r="G687" s="3">
        <v>0</v>
      </c>
      <c r="H687" s="3">
        <v>460</v>
      </c>
      <c r="I687" s="3">
        <v>1442560</v>
      </c>
      <c r="J687" s="3">
        <v>0</v>
      </c>
      <c r="K687" s="3">
        <v>0</v>
      </c>
      <c r="L687" s="3">
        <v>2490.1</v>
      </c>
      <c r="M687" s="3">
        <v>1276710</v>
      </c>
      <c r="N687" s="3">
        <v>0</v>
      </c>
      <c r="O687" s="3">
        <v>0</v>
      </c>
      <c r="P687" s="3">
        <v>4980000</v>
      </c>
      <c r="Q687" s="3">
        <v>0</v>
      </c>
      <c r="R687" s="3">
        <v>0</v>
      </c>
      <c r="S687" s="3">
        <v>0</v>
      </c>
    </row>
    <row r="688" spans="1:19" ht="19.5" customHeight="1">
      <c r="A688" s="10" t="s">
        <v>1233</v>
      </c>
      <c r="B688" s="16" t="s">
        <v>294</v>
      </c>
      <c r="C688" s="1">
        <v>2019</v>
      </c>
      <c r="D688" s="2">
        <f t="shared" si="129"/>
        <v>3834274</v>
      </c>
      <c r="E688" s="3">
        <v>0</v>
      </c>
      <c r="F688" s="4">
        <v>0</v>
      </c>
      <c r="G688" s="3">
        <v>0</v>
      </c>
      <c r="H688" s="3">
        <v>465.1</v>
      </c>
      <c r="I688" s="3">
        <v>1458554</v>
      </c>
      <c r="J688" s="3">
        <v>0</v>
      </c>
      <c r="K688" s="3">
        <v>0</v>
      </c>
      <c r="L688" s="3">
        <v>515.9</v>
      </c>
      <c r="M688" s="3">
        <v>1343920</v>
      </c>
      <c r="N688" s="3">
        <v>0</v>
      </c>
      <c r="O688" s="3">
        <v>0</v>
      </c>
      <c r="P688" s="3">
        <v>1031800</v>
      </c>
      <c r="Q688" s="3">
        <v>0</v>
      </c>
      <c r="R688" s="3">
        <v>0</v>
      </c>
      <c r="S688" s="3">
        <v>0</v>
      </c>
    </row>
    <row r="689" spans="1:19" s="13" customFormat="1" ht="39.75" customHeight="1">
      <c r="A689" s="51" t="s">
        <v>464</v>
      </c>
      <c r="B689" s="52"/>
      <c r="C689" s="15"/>
      <c r="D689" s="8">
        <f>E689+G689+I689+K689+M689+O689+P689+Q689+R689+S689</f>
        <v>880588.8</v>
      </c>
      <c r="E689" s="8">
        <f>SUM(E690)</f>
        <v>0</v>
      </c>
      <c r="F689" s="38">
        <f aca="true" t="shared" si="132" ref="F689:S689">SUM(F690)</f>
        <v>0</v>
      </c>
      <c r="G689" s="42">
        <f t="shared" si="132"/>
        <v>0</v>
      </c>
      <c r="H689" s="8">
        <f t="shared" si="132"/>
        <v>280.8</v>
      </c>
      <c r="I689" s="8">
        <f t="shared" si="132"/>
        <v>880588.8</v>
      </c>
      <c r="J689" s="8">
        <f t="shared" si="132"/>
        <v>0</v>
      </c>
      <c r="K689" s="8">
        <f t="shared" si="132"/>
        <v>0</v>
      </c>
      <c r="L689" s="8">
        <f t="shared" si="132"/>
        <v>0</v>
      </c>
      <c r="M689" s="8">
        <f t="shared" si="132"/>
        <v>0</v>
      </c>
      <c r="N689" s="8">
        <f t="shared" si="132"/>
        <v>0</v>
      </c>
      <c r="O689" s="8">
        <f t="shared" si="132"/>
        <v>0</v>
      </c>
      <c r="P689" s="8">
        <f t="shared" si="132"/>
        <v>0</v>
      </c>
      <c r="Q689" s="8">
        <f t="shared" si="132"/>
        <v>0</v>
      </c>
      <c r="R689" s="8">
        <f t="shared" si="132"/>
        <v>0</v>
      </c>
      <c r="S689" s="8">
        <f t="shared" si="132"/>
        <v>0</v>
      </c>
    </row>
    <row r="690" spans="1:19" ht="19.5" customHeight="1">
      <c r="A690" s="10" t="s">
        <v>1234</v>
      </c>
      <c r="B690" s="16" t="s">
        <v>317</v>
      </c>
      <c r="C690" s="1">
        <v>2019</v>
      </c>
      <c r="D690" s="2">
        <f>SUM(E690,G690,I690,K690,M690,O690,P690,Q690,R690,S690)</f>
        <v>880588.8</v>
      </c>
      <c r="E690" s="3">
        <v>0</v>
      </c>
      <c r="F690" s="4">
        <v>0</v>
      </c>
      <c r="G690" s="3">
        <v>0</v>
      </c>
      <c r="H690" s="9">
        <v>280.8</v>
      </c>
      <c r="I690" s="9">
        <v>880588.8</v>
      </c>
      <c r="J690" s="3">
        <v>0</v>
      </c>
      <c r="K690" s="3">
        <v>0</v>
      </c>
      <c r="L690" s="3">
        <v>0</v>
      </c>
      <c r="M690" s="3">
        <v>0</v>
      </c>
      <c r="N690" s="3">
        <v>0</v>
      </c>
      <c r="O690" s="3">
        <v>0</v>
      </c>
      <c r="P690" s="3">
        <v>0</v>
      </c>
      <c r="Q690" s="3">
        <v>0</v>
      </c>
      <c r="R690" s="3">
        <v>0</v>
      </c>
      <c r="S690" s="3">
        <v>0</v>
      </c>
    </row>
    <row r="691" spans="1:19" s="13" customFormat="1" ht="39.75" customHeight="1">
      <c r="A691" s="51" t="s">
        <v>416</v>
      </c>
      <c r="B691" s="51"/>
      <c r="C691" s="15"/>
      <c r="D691" s="8">
        <f>SUM(D692:D696)</f>
        <v>11022802</v>
      </c>
      <c r="E691" s="8">
        <f aca="true" t="shared" si="133" ref="E691:S691">SUM(E692:E696)</f>
        <v>2184300</v>
      </c>
      <c r="F691" s="38">
        <f t="shared" si="133"/>
        <v>0</v>
      </c>
      <c r="G691" s="42">
        <f t="shared" si="133"/>
        <v>0</v>
      </c>
      <c r="H691" s="8">
        <f t="shared" si="133"/>
        <v>2798.4</v>
      </c>
      <c r="I691" s="8">
        <f>SUM(I692:I696)</f>
        <v>8838502</v>
      </c>
      <c r="J691" s="8">
        <f t="shared" si="133"/>
        <v>0</v>
      </c>
      <c r="K691" s="8">
        <f t="shared" si="133"/>
        <v>0</v>
      </c>
      <c r="L691" s="8">
        <f t="shared" si="133"/>
        <v>0</v>
      </c>
      <c r="M691" s="8">
        <f t="shared" si="133"/>
        <v>0</v>
      </c>
      <c r="N691" s="8">
        <f t="shared" si="133"/>
        <v>0</v>
      </c>
      <c r="O691" s="8">
        <f t="shared" si="133"/>
        <v>0</v>
      </c>
      <c r="P691" s="8">
        <f t="shared" si="133"/>
        <v>0</v>
      </c>
      <c r="Q691" s="8">
        <f t="shared" si="133"/>
        <v>0</v>
      </c>
      <c r="R691" s="8">
        <f t="shared" si="133"/>
        <v>0</v>
      </c>
      <c r="S691" s="8">
        <f t="shared" si="133"/>
        <v>0</v>
      </c>
    </row>
    <row r="692" spans="1:19" ht="19.5" customHeight="1">
      <c r="A692" s="10" t="s">
        <v>1235</v>
      </c>
      <c r="B692" s="16" t="s">
        <v>330</v>
      </c>
      <c r="C692" s="1">
        <v>2019</v>
      </c>
      <c r="D692" s="2">
        <f>SUM(E692,G692,I692,K692,M692,O692,P692,Q692,R692,S692)</f>
        <v>1381847</v>
      </c>
      <c r="E692" s="3">
        <v>0</v>
      </c>
      <c r="F692" s="4">
        <v>0</v>
      </c>
      <c r="G692" s="3">
        <v>0</v>
      </c>
      <c r="H692" s="9">
        <v>440.64</v>
      </c>
      <c r="I692" s="9">
        <v>1381847</v>
      </c>
      <c r="J692" s="3">
        <v>0</v>
      </c>
      <c r="K692" s="3">
        <v>0</v>
      </c>
      <c r="L692" s="3">
        <v>0</v>
      </c>
      <c r="M692" s="3">
        <v>0</v>
      </c>
      <c r="N692" s="3">
        <v>0</v>
      </c>
      <c r="O692" s="3">
        <v>0</v>
      </c>
      <c r="P692" s="3">
        <v>0</v>
      </c>
      <c r="Q692" s="3">
        <v>0</v>
      </c>
      <c r="R692" s="3">
        <v>0</v>
      </c>
      <c r="S692" s="3">
        <v>0</v>
      </c>
    </row>
    <row r="693" spans="1:19" ht="19.5" customHeight="1">
      <c r="A693" s="10" t="s">
        <v>1236</v>
      </c>
      <c r="B693" s="16" t="s">
        <v>331</v>
      </c>
      <c r="C693" s="1">
        <v>2019</v>
      </c>
      <c r="D693" s="2">
        <f>SUM(E693,G693,I693,K693,M693,O693,P693,Q693,R693,S693)</f>
        <v>1347727</v>
      </c>
      <c r="E693" s="3">
        <v>0</v>
      </c>
      <c r="F693" s="4">
        <v>0</v>
      </c>
      <c r="G693" s="3">
        <v>0</v>
      </c>
      <c r="H693" s="9">
        <v>409.76</v>
      </c>
      <c r="I693" s="9">
        <v>1347727</v>
      </c>
      <c r="J693" s="3">
        <v>0</v>
      </c>
      <c r="K693" s="3">
        <v>0</v>
      </c>
      <c r="L693" s="3">
        <v>0</v>
      </c>
      <c r="M693" s="3">
        <v>0</v>
      </c>
      <c r="N693" s="3">
        <v>0</v>
      </c>
      <c r="O693" s="3">
        <v>0</v>
      </c>
      <c r="P693" s="3">
        <v>0</v>
      </c>
      <c r="Q693" s="3">
        <v>0</v>
      </c>
      <c r="R693" s="3">
        <v>0</v>
      </c>
      <c r="S693" s="3">
        <v>0</v>
      </c>
    </row>
    <row r="694" spans="1:19" ht="19.5" customHeight="1">
      <c r="A694" s="10" t="s">
        <v>1237</v>
      </c>
      <c r="B694" s="16" t="s">
        <v>332</v>
      </c>
      <c r="C694" s="1">
        <v>2019</v>
      </c>
      <c r="D694" s="2">
        <f>SUM(E694,G694,I694,K694,M694,O694,P694,Q694,R694,S694)</f>
        <v>2107392</v>
      </c>
      <c r="E694" s="3">
        <v>0</v>
      </c>
      <c r="F694" s="4">
        <v>0</v>
      </c>
      <c r="G694" s="3">
        <v>0</v>
      </c>
      <c r="H694" s="9">
        <v>672</v>
      </c>
      <c r="I694" s="9">
        <v>2107392</v>
      </c>
      <c r="J694" s="3">
        <v>0</v>
      </c>
      <c r="K694" s="3">
        <v>0</v>
      </c>
      <c r="L694" s="3">
        <v>0</v>
      </c>
      <c r="M694" s="3">
        <v>0</v>
      </c>
      <c r="N694" s="3">
        <v>0</v>
      </c>
      <c r="O694" s="3">
        <v>0</v>
      </c>
      <c r="P694" s="3">
        <v>0</v>
      </c>
      <c r="Q694" s="3">
        <v>0</v>
      </c>
      <c r="R694" s="3">
        <v>0</v>
      </c>
      <c r="S694" s="3">
        <v>0</v>
      </c>
    </row>
    <row r="695" spans="1:19" ht="19.5" customHeight="1">
      <c r="A695" s="10" t="s">
        <v>1238</v>
      </c>
      <c r="B695" s="16" t="s">
        <v>333</v>
      </c>
      <c r="C695" s="1">
        <v>2019</v>
      </c>
      <c r="D695" s="2">
        <f>SUM(E695,G695,I695,K695,M695,O695,P695,Q695,R695,S695)</f>
        <v>4642924</v>
      </c>
      <c r="E695" s="3">
        <v>2184300</v>
      </c>
      <c r="G695" s="44"/>
      <c r="H695" s="9">
        <v>784</v>
      </c>
      <c r="I695" s="9">
        <v>2458624</v>
      </c>
      <c r="J695" s="3">
        <v>0</v>
      </c>
      <c r="K695" s="3">
        <v>0</v>
      </c>
      <c r="L695" s="3">
        <v>0</v>
      </c>
      <c r="M695" s="3">
        <v>0</v>
      </c>
      <c r="N695" s="3">
        <v>0</v>
      </c>
      <c r="O695" s="3">
        <v>0</v>
      </c>
      <c r="P695" s="3">
        <v>0</v>
      </c>
      <c r="Q695" s="3">
        <v>0</v>
      </c>
      <c r="R695" s="3">
        <v>0</v>
      </c>
      <c r="S695" s="3">
        <v>0</v>
      </c>
    </row>
    <row r="696" spans="1:19" ht="19.5" customHeight="1">
      <c r="A696" s="10" t="s">
        <v>1239</v>
      </c>
      <c r="B696" s="16" t="s">
        <v>329</v>
      </c>
      <c r="C696" s="1">
        <v>2018</v>
      </c>
      <c r="D696" s="2">
        <f>SUM(E696,G696,I696,K696,M696,O696,P696,Q696,R696,S696)</f>
        <v>1542912</v>
      </c>
      <c r="E696" s="3">
        <v>0</v>
      </c>
      <c r="F696" s="4">
        <v>0</v>
      </c>
      <c r="G696" s="3">
        <v>0</v>
      </c>
      <c r="H696" s="9">
        <v>492</v>
      </c>
      <c r="I696" s="9">
        <v>1542912</v>
      </c>
      <c r="J696" s="3">
        <v>0</v>
      </c>
      <c r="K696" s="3">
        <v>0</v>
      </c>
      <c r="L696" s="3">
        <v>0</v>
      </c>
      <c r="M696" s="3">
        <v>0</v>
      </c>
      <c r="N696" s="3">
        <v>0</v>
      </c>
      <c r="O696" s="3">
        <v>0</v>
      </c>
      <c r="P696" s="3">
        <v>0</v>
      </c>
      <c r="Q696" s="3">
        <v>0</v>
      </c>
      <c r="R696" s="3">
        <v>0</v>
      </c>
      <c r="S696" s="3">
        <v>0</v>
      </c>
    </row>
    <row r="697" spans="1:19" s="13" customFormat="1" ht="42.75" customHeight="1">
      <c r="A697" s="51" t="s">
        <v>1317</v>
      </c>
      <c r="B697" s="51"/>
      <c r="C697" s="15"/>
      <c r="D697" s="8">
        <f>E697+G697+I697+K697+M697+O697+P697+Q697+R697+S697</f>
        <v>11305280</v>
      </c>
      <c r="E697" s="8">
        <f>SUM(E698:E704)</f>
        <v>0</v>
      </c>
      <c r="F697" s="38">
        <f aca="true" t="shared" si="134" ref="F697:S697">SUM(F698:F704)</f>
        <v>0</v>
      </c>
      <c r="G697" s="42">
        <f t="shared" si="134"/>
        <v>0</v>
      </c>
      <c r="H697" s="8">
        <f t="shared" si="134"/>
        <v>3605</v>
      </c>
      <c r="I697" s="8">
        <f>SUM(I698:I704)</f>
        <v>11305280</v>
      </c>
      <c r="J697" s="8">
        <f t="shared" si="134"/>
        <v>0</v>
      </c>
      <c r="K697" s="8">
        <f t="shared" si="134"/>
        <v>0</v>
      </c>
      <c r="L697" s="8">
        <f t="shared" si="134"/>
        <v>0</v>
      </c>
      <c r="M697" s="8">
        <f t="shared" si="134"/>
        <v>0</v>
      </c>
      <c r="N697" s="8">
        <f t="shared" si="134"/>
        <v>0</v>
      </c>
      <c r="O697" s="8">
        <f t="shared" si="134"/>
        <v>0</v>
      </c>
      <c r="P697" s="8">
        <f t="shared" si="134"/>
        <v>0</v>
      </c>
      <c r="Q697" s="8">
        <f t="shared" si="134"/>
        <v>0</v>
      </c>
      <c r="R697" s="8">
        <f t="shared" si="134"/>
        <v>0</v>
      </c>
      <c r="S697" s="8">
        <f t="shared" si="134"/>
        <v>0</v>
      </c>
    </row>
    <row r="698" spans="1:19" ht="19.5" customHeight="1">
      <c r="A698" s="10" t="s">
        <v>1240</v>
      </c>
      <c r="B698" s="16" t="s">
        <v>339</v>
      </c>
      <c r="C698" s="1">
        <v>2019</v>
      </c>
      <c r="D698" s="2">
        <f aca="true" t="shared" si="135" ref="D698:D704">SUM(E698,G698,I698,K698,M698,O698,P698,Q698,R698,S698)</f>
        <v>1081920</v>
      </c>
      <c r="E698" s="3">
        <v>0</v>
      </c>
      <c r="F698" s="4">
        <v>0</v>
      </c>
      <c r="G698" s="3">
        <v>0</v>
      </c>
      <c r="H698" s="9">
        <v>345</v>
      </c>
      <c r="I698" s="14">
        <v>1081920</v>
      </c>
      <c r="J698" s="3">
        <v>0</v>
      </c>
      <c r="K698" s="3">
        <v>0</v>
      </c>
      <c r="L698" s="3">
        <v>0</v>
      </c>
      <c r="M698" s="3">
        <v>0</v>
      </c>
      <c r="N698" s="3">
        <v>0</v>
      </c>
      <c r="O698" s="3">
        <v>0</v>
      </c>
      <c r="P698" s="3">
        <v>0</v>
      </c>
      <c r="Q698" s="3">
        <v>0</v>
      </c>
      <c r="R698" s="3">
        <v>0</v>
      </c>
      <c r="S698" s="3">
        <v>0</v>
      </c>
    </row>
    <row r="699" spans="1:19" ht="19.5" customHeight="1">
      <c r="A699" s="10" t="s">
        <v>1241</v>
      </c>
      <c r="B699" s="16" t="s">
        <v>340</v>
      </c>
      <c r="C699" s="1">
        <v>2019</v>
      </c>
      <c r="D699" s="2">
        <f t="shared" si="135"/>
        <v>909440</v>
      </c>
      <c r="E699" s="3">
        <v>0</v>
      </c>
      <c r="F699" s="4">
        <v>0</v>
      </c>
      <c r="G699" s="3">
        <v>0</v>
      </c>
      <c r="H699" s="9">
        <v>290</v>
      </c>
      <c r="I699" s="14">
        <v>909440</v>
      </c>
      <c r="J699" s="3">
        <v>0</v>
      </c>
      <c r="K699" s="3">
        <v>0</v>
      </c>
      <c r="L699" s="3">
        <v>0</v>
      </c>
      <c r="M699" s="3">
        <v>0</v>
      </c>
      <c r="N699" s="3">
        <v>0</v>
      </c>
      <c r="O699" s="3">
        <v>0</v>
      </c>
      <c r="P699" s="3">
        <v>0</v>
      </c>
      <c r="Q699" s="3">
        <v>0</v>
      </c>
      <c r="R699" s="3">
        <v>0</v>
      </c>
      <c r="S699" s="3">
        <v>0</v>
      </c>
    </row>
    <row r="700" spans="1:19" ht="19.5" customHeight="1">
      <c r="A700" s="10" t="s">
        <v>1242</v>
      </c>
      <c r="B700" s="16" t="s">
        <v>341</v>
      </c>
      <c r="C700" s="1">
        <v>2019</v>
      </c>
      <c r="D700" s="2">
        <f t="shared" si="135"/>
        <v>2101120</v>
      </c>
      <c r="E700" s="3">
        <v>0</v>
      </c>
      <c r="F700" s="4">
        <v>0</v>
      </c>
      <c r="G700" s="3">
        <v>0</v>
      </c>
      <c r="H700" s="9">
        <v>670</v>
      </c>
      <c r="I700" s="14">
        <v>2101120</v>
      </c>
      <c r="J700" s="3">
        <v>0</v>
      </c>
      <c r="K700" s="3">
        <v>0</v>
      </c>
      <c r="L700" s="3">
        <v>0</v>
      </c>
      <c r="M700" s="3">
        <v>0</v>
      </c>
      <c r="N700" s="3">
        <v>0</v>
      </c>
      <c r="O700" s="3">
        <v>0</v>
      </c>
      <c r="P700" s="3">
        <v>0</v>
      </c>
      <c r="Q700" s="3">
        <v>0</v>
      </c>
      <c r="R700" s="3">
        <v>0</v>
      </c>
      <c r="S700" s="3">
        <v>0</v>
      </c>
    </row>
    <row r="701" spans="1:19" ht="19.5" customHeight="1">
      <c r="A701" s="10" t="s">
        <v>1243</v>
      </c>
      <c r="B701" s="16" t="s">
        <v>342</v>
      </c>
      <c r="C701" s="1">
        <v>2019</v>
      </c>
      <c r="D701" s="2">
        <f t="shared" si="135"/>
        <v>2101120</v>
      </c>
      <c r="E701" s="3">
        <v>0</v>
      </c>
      <c r="F701" s="4">
        <v>0</v>
      </c>
      <c r="G701" s="3">
        <v>0</v>
      </c>
      <c r="H701" s="9">
        <v>670</v>
      </c>
      <c r="I701" s="14">
        <v>2101120</v>
      </c>
      <c r="J701" s="3">
        <v>0</v>
      </c>
      <c r="K701" s="3">
        <v>0</v>
      </c>
      <c r="L701" s="3">
        <v>0</v>
      </c>
      <c r="M701" s="3">
        <v>0</v>
      </c>
      <c r="N701" s="3">
        <v>0</v>
      </c>
      <c r="O701" s="3">
        <v>0</v>
      </c>
      <c r="P701" s="3">
        <v>0</v>
      </c>
      <c r="Q701" s="3">
        <v>0</v>
      </c>
      <c r="R701" s="3">
        <v>0</v>
      </c>
      <c r="S701" s="3">
        <v>0</v>
      </c>
    </row>
    <row r="702" spans="1:19" ht="19.5" customHeight="1">
      <c r="A702" s="10" t="s">
        <v>1244</v>
      </c>
      <c r="B702" s="16" t="s">
        <v>343</v>
      </c>
      <c r="C702" s="1">
        <v>2019</v>
      </c>
      <c r="D702" s="2">
        <f t="shared" si="135"/>
        <v>2101120</v>
      </c>
      <c r="E702" s="3">
        <v>0</v>
      </c>
      <c r="F702" s="4">
        <v>0</v>
      </c>
      <c r="G702" s="3">
        <v>0</v>
      </c>
      <c r="H702" s="9">
        <v>670</v>
      </c>
      <c r="I702" s="14">
        <v>2101120</v>
      </c>
      <c r="J702" s="3">
        <v>0</v>
      </c>
      <c r="K702" s="3">
        <v>0</v>
      </c>
      <c r="L702" s="3">
        <v>0</v>
      </c>
      <c r="M702" s="3">
        <v>0</v>
      </c>
      <c r="N702" s="3">
        <v>0</v>
      </c>
      <c r="O702" s="3">
        <v>0</v>
      </c>
      <c r="P702" s="3">
        <v>0</v>
      </c>
      <c r="Q702" s="3">
        <v>0</v>
      </c>
      <c r="R702" s="3">
        <v>0</v>
      </c>
      <c r="S702" s="3">
        <v>0</v>
      </c>
    </row>
    <row r="703" spans="1:19" ht="19.5" customHeight="1">
      <c r="A703" s="10" t="s">
        <v>1245</v>
      </c>
      <c r="B703" s="16" t="s">
        <v>344</v>
      </c>
      <c r="C703" s="1">
        <v>2019</v>
      </c>
      <c r="D703" s="2">
        <f t="shared" si="135"/>
        <v>2101120</v>
      </c>
      <c r="E703" s="3">
        <v>0</v>
      </c>
      <c r="F703" s="4">
        <v>0</v>
      </c>
      <c r="G703" s="3">
        <v>0</v>
      </c>
      <c r="H703" s="9">
        <v>670</v>
      </c>
      <c r="I703" s="14">
        <v>2101120</v>
      </c>
      <c r="J703" s="3">
        <v>0</v>
      </c>
      <c r="K703" s="3">
        <v>0</v>
      </c>
      <c r="L703" s="3">
        <v>0</v>
      </c>
      <c r="M703" s="3">
        <v>0</v>
      </c>
      <c r="N703" s="3">
        <v>0</v>
      </c>
      <c r="O703" s="3">
        <v>0</v>
      </c>
      <c r="P703" s="3">
        <v>0</v>
      </c>
      <c r="Q703" s="3">
        <v>0</v>
      </c>
      <c r="R703" s="3">
        <v>0</v>
      </c>
      <c r="S703" s="3">
        <v>0</v>
      </c>
    </row>
    <row r="704" spans="1:19" ht="19.5" customHeight="1">
      <c r="A704" s="10" t="s">
        <v>1256</v>
      </c>
      <c r="B704" s="16" t="s">
        <v>345</v>
      </c>
      <c r="C704" s="1">
        <v>2019</v>
      </c>
      <c r="D704" s="2">
        <f t="shared" si="135"/>
        <v>909440</v>
      </c>
      <c r="E704" s="3">
        <v>0</v>
      </c>
      <c r="F704" s="4">
        <v>0</v>
      </c>
      <c r="G704" s="3">
        <v>0</v>
      </c>
      <c r="H704" s="9">
        <v>290</v>
      </c>
      <c r="I704" s="14">
        <v>909440</v>
      </c>
      <c r="J704" s="3">
        <v>0</v>
      </c>
      <c r="K704" s="3">
        <v>0</v>
      </c>
      <c r="L704" s="3">
        <v>0</v>
      </c>
      <c r="M704" s="3">
        <v>0</v>
      </c>
      <c r="N704" s="3">
        <v>0</v>
      </c>
      <c r="O704" s="3">
        <v>0</v>
      </c>
      <c r="P704" s="3">
        <v>0</v>
      </c>
      <c r="Q704" s="3">
        <v>0</v>
      </c>
      <c r="R704" s="3">
        <v>0</v>
      </c>
      <c r="S704" s="3">
        <v>0</v>
      </c>
    </row>
    <row r="705" spans="1:19" s="13" customFormat="1" ht="39.75" customHeight="1">
      <c r="A705" s="51" t="s">
        <v>417</v>
      </c>
      <c r="B705" s="51"/>
      <c r="C705" s="15"/>
      <c r="D705" s="8">
        <f>E705+G705+I705+K705+M705+O705+P705+Q705+R705+S705</f>
        <v>67980703</v>
      </c>
      <c r="E705" s="8">
        <f>SUM(E706:E723)</f>
        <v>0</v>
      </c>
      <c r="F705" s="38">
        <f aca="true" t="shared" si="136" ref="F705:S705">SUM(F706:F723)</f>
        <v>0</v>
      </c>
      <c r="G705" s="42">
        <f t="shared" si="136"/>
        <v>0</v>
      </c>
      <c r="H705" s="8">
        <f t="shared" si="136"/>
        <v>15495.5</v>
      </c>
      <c r="I705" s="8">
        <f>SUM(I706:I723)</f>
        <v>48593888.00000001</v>
      </c>
      <c r="J705" s="8">
        <f t="shared" si="136"/>
        <v>0</v>
      </c>
      <c r="K705" s="8">
        <f t="shared" si="136"/>
        <v>0</v>
      </c>
      <c r="L705" s="8">
        <f t="shared" si="136"/>
        <v>2603</v>
      </c>
      <c r="M705" s="8">
        <f t="shared" si="136"/>
        <v>6780815</v>
      </c>
      <c r="N705" s="8">
        <f t="shared" si="136"/>
        <v>0</v>
      </c>
      <c r="O705" s="8">
        <f t="shared" si="136"/>
        <v>0</v>
      </c>
      <c r="P705" s="8">
        <f t="shared" si="136"/>
        <v>5206000</v>
      </c>
      <c r="Q705" s="8">
        <f t="shared" si="136"/>
        <v>0</v>
      </c>
      <c r="R705" s="8">
        <f t="shared" si="136"/>
        <v>5600000</v>
      </c>
      <c r="S705" s="8">
        <f t="shared" si="136"/>
        <v>1800000</v>
      </c>
    </row>
    <row r="706" spans="1:19" ht="19.5" customHeight="1">
      <c r="A706" s="10" t="s">
        <v>1259</v>
      </c>
      <c r="B706" s="16" t="s">
        <v>357</v>
      </c>
      <c r="C706" s="1">
        <v>2019</v>
      </c>
      <c r="D706" s="2">
        <f>SUM(E706,G706,I706,K706,M706,O706,P706,Q706,R706,S706)</f>
        <v>4354028.8</v>
      </c>
      <c r="E706" s="3">
        <v>0</v>
      </c>
      <c r="F706" s="4">
        <v>0</v>
      </c>
      <c r="G706" s="3">
        <v>0</v>
      </c>
      <c r="H706" s="9">
        <v>1133.3</v>
      </c>
      <c r="I706" s="9">
        <v>3554028.8</v>
      </c>
      <c r="J706" s="3">
        <v>0</v>
      </c>
      <c r="K706" s="3">
        <v>0</v>
      </c>
      <c r="L706" s="3">
        <v>0</v>
      </c>
      <c r="M706" s="3">
        <v>0</v>
      </c>
      <c r="N706" s="3">
        <v>0</v>
      </c>
      <c r="O706" s="3">
        <v>0</v>
      </c>
      <c r="P706" s="3">
        <v>0</v>
      </c>
      <c r="Q706" s="3">
        <v>0</v>
      </c>
      <c r="R706" s="3">
        <v>700000</v>
      </c>
      <c r="S706" s="3">
        <v>100000</v>
      </c>
    </row>
    <row r="707" spans="1:19" ht="19.5" customHeight="1">
      <c r="A707" s="10" t="s">
        <v>1260</v>
      </c>
      <c r="B707" s="16" t="s">
        <v>359</v>
      </c>
      <c r="C707" s="1">
        <v>2019</v>
      </c>
      <c r="D707" s="2">
        <f>SUM(E707,G707,I707,K707,M707,O707,P707,Q707,R707,S707)</f>
        <v>4309497.6</v>
      </c>
      <c r="E707" s="3">
        <v>0</v>
      </c>
      <c r="F707" s="4">
        <v>0</v>
      </c>
      <c r="G707" s="3">
        <v>0</v>
      </c>
      <c r="H707" s="9">
        <v>1119.1</v>
      </c>
      <c r="I707" s="9">
        <v>3509497.6</v>
      </c>
      <c r="J707" s="3">
        <v>0</v>
      </c>
      <c r="K707" s="3">
        <v>0</v>
      </c>
      <c r="L707" s="3">
        <v>0</v>
      </c>
      <c r="M707" s="3">
        <v>0</v>
      </c>
      <c r="N707" s="3">
        <v>0</v>
      </c>
      <c r="O707" s="3">
        <v>0</v>
      </c>
      <c r="P707" s="3">
        <v>0</v>
      </c>
      <c r="Q707" s="3">
        <v>0</v>
      </c>
      <c r="R707" s="3">
        <v>700000</v>
      </c>
      <c r="S707" s="3">
        <v>100000</v>
      </c>
    </row>
    <row r="708" spans="1:19" ht="19.5" customHeight="1">
      <c r="A708" s="10" t="s">
        <v>1261</v>
      </c>
      <c r="B708" s="16" t="s">
        <v>360</v>
      </c>
      <c r="C708" s="1">
        <v>2019</v>
      </c>
      <c r="D708" s="2">
        <f>SUM(E708,G708,I708,K708,M708,O708,P708,Q708,R708,S708)</f>
        <v>4477273.6</v>
      </c>
      <c r="E708" s="3">
        <v>0</v>
      </c>
      <c r="F708" s="4">
        <v>0</v>
      </c>
      <c r="G708" s="3">
        <v>0</v>
      </c>
      <c r="H708" s="9">
        <v>1172.6</v>
      </c>
      <c r="I708" s="9">
        <v>3677273.6</v>
      </c>
      <c r="J708" s="3">
        <v>0</v>
      </c>
      <c r="K708" s="3">
        <v>0</v>
      </c>
      <c r="L708" s="3">
        <v>0</v>
      </c>
      <c r="M708" s="3">
        <v>0</v>
      </c>
      <c r="N708" s="3">
        <v>0</v>
      </c>
      <c r="O708" s="3">
        <v>0</v>
      </c>
      <c r="P708" s="3">
        <v>0</v>
      </c>
      <c r="Q708" s="3">
        <v>0</v>
      </c>
      <c r="R708" s="3">
        <v>700000</v>
      </c>
      <c r="S708" s="3">
        <v>100000</v>
      </c>
    </row>
    <row r="709" spans="1:19" ht="19.5" customHeight="1">
      <c r="A709" s="10" t="s">
        <v>1262</v>
      </c>
      <c r="B709" s="16" t="s">
        <v>361</v>
      </c>
      <c r="C709" s="1">
        <v>2019</v>
      </c>
      <c r="D709" s="2">
        <f>SUM(E709,G709,I709,K709,M709,O709,P709,Q709,R709,S709)</f>
        <v>4843558.4</v>
      </c>
      <c r="E709" s="3">
        <v>0</v>
      </c>
      <c r="F709" s="4">
        <v>0</v>
      </c>
      <c r="G709" s="3">
        <v>0</v>
      </c>
      <c r="H709" s="9">
        <v>1289.4</v>
      </c>
      <c r="I709" s="9">
        <v>4043558.4</v>
      </c>
      <c r="J709" s="3">
        <v>0</v>
      </c>
      <c r="K709" s="3">
        <v>0</v>
      </c>
      <c r="L709" s="3">
        <v>0</v>
      </c>
      <c r="M709" s="3">
        <v>0</v>
      </c>
      <c r="N709" s="3">
        <v>0</v>
      </c>
      <c r="O709" s="3">
        <v>0</v>
      </c>
      <c r="P709" s="3">
        <v>0</v>
      </c>
      <c r="Q709" s="3">
        <v>0</v>
      </c>
      <c r="R709" s="3">
        <v>700000</v>
      </c>
      <c r="S709" s="3">
        <v>100000</v>
      </c>
    </row>
    <row r="710" spans="1:19" ht="19.5" customHeight="1">
      <c r="A710" s="10" t="s">
        <v>1282</v>
      </c>
      <c r="B710" s="16" t="s">
        <v>362</v>
      </c>
      <c r="C710" s="1">
        <v>2019</v>
      </c>
      <c r="D710" s="2">
        <f>SUM(E710,G710,I710,K710,M710,O710,P710,Q710,R710,S710)</f>
        <v>2360467.2</v>
      </c>
      <c r="E710" s="3">
        <v>0</v>
      </c>
      <c r="F710" s="4">
        <v>0</v>
      </c>
      <c r="G710" s="3">
        <v>0</v>
      </c>
      <c r="H710" s="9">
        <v>752.7</v>
      </c>
      <c r="I710" s="9">
        <v>2360467.2</v>
      </c>
      <c r="J710" s="3">
        <v>0</v>
      </c>
      <c r="K710" s="3">
        <v>0</v>
      </c>
      <c r="L710" s="3">
        <v>0</v>
      </c>
      <c r="M710" s="3">
        <v>0</v>
      </c>
      <c r="N710" s="3">
        <v>0</v>
      </c>
      <c r="O710" s="3">
        <v>0</v>
      </c>
      <c r="P710" s="3">
        <v>0</v>
      </c>
      <c r="Q710" s="3">
        <v>0</v>
      </c>
      <c r="R710" s="3">
        <v>0</v>
      </c>
      <c r="S710" s="3">
        <v>0</v>
      </c>
    </row>
    <row r="711" spans="1:19" ht="19.5" customHeight="1">
      <c r="A711" s="10" t="s">
        <v>1283</v>
      </c>
      <c r="B711" s="16" t="s">
        <v>363</v>
      </c>
      <c r="C711" s="1">
        <v>2019</v>
      </c>
      <c r="D711" s="2">
        <f aca="true" t="shared" si="137" ref="D711:D732">SUM(E711,G711,I711,K711,M711,O711,P711,Q711,R711,S711)</f>
        <v>2456428.8</v>
      </c>
      <c r="E711" s="3">
        <v>0</v>
      </c>
      <c r="F711" s="4">
        <v>0</v>
      </c>
      <c r="G711" s="3">
        <v>0</v>
      </c>
      <c r="H711" s="9">
        <v>783.3</v>
      </c>
      <c r="I711" s="9">
        <v>2456428.8</v>
      </c>
      <c r="J711" s="3">
        <v>0</v>
      </c>
      <c r="K711" s="3">
        <v>0</v>
      </c>
      <c r="L711" s="3">
        <v>0</v>
      </c>
      <c r="M711" s="3">
        <v>0</v>
      </c>
      <c r="N711" s="3">
        <v>0</v>
      </c>
      <c r="O711" s="3">
        <v>0</v>
      </c>
      <c r="P711" s="3">
        <v>0</v>
      </c>
      <c r="Q711" s="3">
        <v>0</v>
      </c>
      <c r="R711" s="3">
        <v>0</v>
      </c>
      <c r="S711" s="3">
        <v>0</v>
      </c>
    </row>
    <row r="712" spans="1:19" ht="19.5" customHeight="1">
      <c r="A712" s="10" t="s">
        <v>1284</v>
      </c>
      <c r="B712" s="16" t="s">
        <v>364</v>
      </c>
      <c r="C712" s="1">
        <v>2019</v>
      </c>
      <c r="D712" s="2">
        <f t="shared" si="137"/>
        <v>2456428.8</v>
      </c>
      <c r="E712" s="3">
        <v>0</v>
      </c>
      <c r="F712" s="4">
        <v>0</v>
      </c>
      <c r="G712" s="3">
        <v>0</v>
      </c>
      <c r="H712" s="9">
        <v>783.3</v>
      </c>
      <c r="I712" s="9">
        <v>2456428.8</v>
      </c>
      <c r="J712" s="3">
        <v>0</v>
      </c>
      <c r="K712" s="3">
        <v>0</v>
      </c>
      <c r="L712" s="3">
        <v>0</v>
      </c>
      <c r="M712" s="3">
        <v>0</v>
      </c>
      <c r="N712" s="3">
        <v>0</v>
      </c>
      <c r="O712" s="3">
        <v>0</v>
      </c>
      <c r="P712" s="3">
        <v>0</v>
      </c>
      <c r="Q712" s="3">
        <v>0</v>
      </c>
      <c r="R712" s="3">
        <v>0</v>
      </c>
      <c r="S712" s="3">
        <v>0</v>
      </c>
    </row>
    <row r="713" spans="1:19" ht="19.5" customHeight="1">
      <c r="A713" s="10" t="s">
        <v>1285</v>
      </c>
      <c r="B713" s="16" t="s">
        <v>365</v>
      </c>
      <c r="C713" s="1">
        <v>2019</v>
      </c>
      <c r="D713" s="2">
        <f t="shared" si="137"/>
        <v>2496256</v>
      </c>
      <c r="E713" s="3">
        <v>0</v>
      </c>
      <c r="F713" s="4">
        <v>0</v>
      </c>
      <c r="G713" s="3">
        <v>0</v>
      </c>
      <c r="H713" s="9">
        <v>796</v>
      </c>
      <c r="I713" s="9">
        <v>2496256</v>
      </c>
      <c r="J713" s="3">
        <v>0</v>
      </c>
      <c r="K713" s="3">
        <v>0</v>
      </c>
      <c r="L713" s="3">
        <v>0</v>
      </c>
      <c r="M713" s="3">
        <v>0</v>
      </c>
      <c r="N713" s="3">
        <v>0</v>
      </c>
      <c r="O713" s="3">
        <v>0</v>
      </c>
      <c r="P713" s="3">
        <v>0</v>
      </c>
      <c r="Q713" s="3">
        <v>0</v>
      </c>
      <c r="R713" s="3">
        <v>0</v>
      </c>
      <c r="S713" s="3">
        <v>0</v>
      </c>
    </row>
    <row r="714" spans="1:19" ht="19.5" customHeight="1">
      <c r="A714" s="10" t="s">
        <v>1286</v>
      </c>
      <c r="B714" s="16" t="s">
        <v>484</v>
      </c>
      <c r="C714" s="1">
        <v>2019</v>
      </c>
      <c r="D714" s="2">
        <f t="shared" si="137"/>
        <v>6927865.6</v>
      </c>
      <c r="E714" s="3">
        <v>0</v>
      </c>
      <c r="F714" s="4">
        <v>0</v>
      </c>
      <c r="G714" s="3">
        <v>0</v>
      </c>
      <c r="H714" s="9">
        <v>1794.6</v>
      </c>
      <c r="I714" s="9">
        <v>5627865.6</v>
      </c>
      <c r="J714" s="3">
        <v>0</v>
      </c>
      <c r="K714" s="3">
        <v>0</v>
      </c>
      <c r="L714" s="3">
        <v>0</v>
      </c>
      <c r="M714" s="3">
        <v>0</v>
      </c>
      <c r="N714" s="3">
        <v>0</v>
      </c>
      <c r="O714" s="3">
        <v>0</v>
      </c>
      <c r="P714" s="3">
        <v>0</v>
      </c>
      <c r="Q714" s="3">
        <v>0</v>
      </c>
      <c r="R714" s="3">
        <v>700000</v>
      </c>
      <c r="S714" s="3">
        <v>600000</v>
      </c>
    </row>
    <row r="715" spans="1:19" ht="19.5" customHeight="1">
      <c r="A715" s="10" t="s">
        <v>1287</v>
      </c>
      <c r="B715" s="16" t="s">
        <v>367</v>
      </c>
      <c r="C715" s="1">
        <v>2019</v>
      </c>
      <c r="D715" s="2">
        <f t="shared" si="137"/>
        <v>2433536</v>
      </c>
      <c r="E715" s="3">
        <v>0</v>
      </c>
      <c r="F715" s="4">
        <v>0</v>
      </c>
      <c r="G715" s="3">
        <v>0</v>
      </c>
      <c r="H715" s="9">
        <v>776</v>
      </c>
      <c r="I715" s="9">
        <v>2433536</v>
      </c>
      <c r="J715" s="3">
        <v>0</v>
      </c>
      <c r="K715" s="3">
        <v>0</v>
      </c>
      <c r="L715" s="3">
        <v>0</v>
      </c>
      <c r="M715" s="3">
        <v>0</v>
      </c>
      <c r="N715" s="3">
        <v>0</v>
      </c>
      <c r="O715" s="3">
        <v>0</v>
      </c>
      <c r="P715" s="3">
        <v>0</v>
      </c>
      <c r="Q715" s="3">
        <v>0</v>
      </c>
      <c r="R715" s="3">
        <v>0</v>
      </c>
      <c r="S715" s="3">
        <v>0</v>
      </c>
    </row>
    <row r="716" spans="1:19" ht="19.5" customHeight="1">
      <c r="A716" s="10" t="s">
        <v>1288</v>
      </c>
      <c r="B716" s="16" t="s">
        <v>368</v>
      </c>
      <c r="C716" s="1">
        <v>2019</v>
      </c>
      <c r="D716" s="2">
        <f t="shared" si="137"/>
        <v>1196070.4</v>
      </c>
      <c r="E716" s="3">
        <v>0</v>
      </c>
      <c r="F716" s="4">
        <v>0</v>
      </c>
      <c r="G716" s="3">
        <v>0</v>
      </c>
      <c r="H716" s="9">
        <v>381.4</v>
      </c>
      <c r="I716" s="9">
        <v>1196070.4</v>
      </c>
      <c r="J716" s="3">
        <v>0</v>
      </c>
      <c r="K716" s="3">
        <v>0</v>
      </c>
      <c r="L716" s="3">
        <v>0</v>
      </c>
      <c r="M716" s="3">
        <v>0</v>
      </c>
      <c r="N716" s="3">
        <v>0</v>
      </c>
      <c r="O716" s="3">
        <v>0</v>
      </c>
      <c r="P716" s="3">
        <v>0</v>
      </c>
      <c r="Q716" s="3">
        <v>0</v>
      </c>
      <c r="R716" s="3">
        <v>0</v>
      </c>
      <c r="S716" s="3">
        <v>0</v>
      </c>
    </row>
    <row r="717" spans="1:19" ht="19.5" customHeight="1">
      <c r="A717" s="10" t="s">
        <v>1289</v>
      </c>
      <c r="B717" s="16" t="s">
        <v>369</v>
      </c>
      <c r="C717" s="1">
        <v>2019</v>
      </c>
      <c r="D717" s="2">
        <f t="shared" si="137"/>
        <v>1196070.4</v>
      </c>
      <c r="E717" s="3">
        <v>0</v>
      </c>
      <c r="F717" s="4">
        <v>0</v>
      </c>
      <c r="G717" s="3">
        <v>0</v>
      </c>
      <c r="H717" s="9">
        <v>381.4</v>
      </c>
      <c r="I717" s="9">
        <v>1196070.4</v>
      </c>
      <c r="J717" s="3">
        <v>0</v>
      </c>
      <c r="K717" s="3">
        <v>0</v>
      </c>
      <c r="L717" s="3">
        <v>0</v>
      </c>
      <c r="M717" s="3">
        <v>0</v>
      </c>
      <c r="N717" s="3">
        <v>0</v>
      </c>
      <c r="O717" s="3">
        <v>0</v>
      </c>
      <c r="P717" s="3">
        <v>0</v>
      </c>
      <c r="Q717" s="3">
        <v>0</v>
      </c>
      <c r="R717" s="3">
        <v>0</v>
      </c>
      <c r="S717" s="3">
        <v>0</v>
      </c>
    </row>
    <row r="718" spans="1:19" ht="19.5" customHeight="1">
      <c r="A718" s="10" t="s">
        <v>1290</v>
      </c>
      <c r="B718" s="16" t="s">
        <v>370</v>
      </c>
      <c r="C718" s="1">
        <v>2019</v>
      </c>
      <c r="D718" s="2">
        <f t="shared" si="137"/>
        <v>2532947.2</v>
      </c>
      <c r="E718" s="3">
        <v>0</v>
      </c>
      <c r="F718" s="4">
        <v>0</v>
      </c>
      <c r="G718" s="3">
        <v>0</v>
      </c>
      <c r="H718" s="9">
        <v>807.7</v>
      </c>
      <c r="I718" s="9">
        <v>2532947.2</v>
      </c>
      <c r="J718" s="3">
        <v>0</v>
      </c>
      <c r="K718" s="3">
        <v>0</v>
      </c>
      <c r="L718" s="3">
        <v>0</v>
      </c>
      <c r="M718" s="3">
        <v>0</v>
      </c>
      <c r="N718" s="3">
        <v>0</v>
      </c>
      <c r="O718" s="3">
        <v>0</v>
      </c>
      <c r="P718" s="3">
        <v>0</v>
      </c>
      <c r="Q718" s="3">
        <v>0</v>
      </c>
      <c r="R718" s="3">
        <v>0</v>
      </c>
      <c r="S718" s="3">
        <v>0</v>
      </c>
    </row>
    <row r="719" spans="1:19" ht="19.5" customHeight="1">
      <c r="A719" s="10" t="s">
        <v>1291</v>
      </c>
      <c r="B719" s="16" t="s">
        <v>371</v>
      </c>
      <c r="C719" s="1">
        <v>2019</v>
      </c>
      <c r="D719" s="2">
        <f t="shared" si="137"/>
        <v>2562739.2</v>
      </c>
      <c r="E719" s="3">
        <v>0</v>
      </c>
      <c r="F719" s="4">
        <v>0</v>
      </c>
      <c r="G719" s="3">
        <v>0</v>
      </c>
      <c r="H719" s="9">
        <v>817.2</v>
      </c>
      <c r="I719" s="9">
        <v>2562739.2</v>
      </c>
      <c r="J719" s="3">
        <v>0</v>
      </c>
      <c r="K719" s="3">
        <v>0</v>
      </c>
      <c r="L719" s="3">
        <v>0</v>
      </c>
      <c r="M719" s="3">
        <v>0</v>
      </c>
      <c r="N719" s="3">
        <v>0</v>
      </c>
      <c r="O719" s="3">
        <v>0</v>
      </c>
      <c r="P719" s="3">
        <v>0</v>
      </c>
      <c r="Q719" s="3">
        <v>0</v>
      </c>
      <c r="R719" s="3">
        <v>0</v>
      </c>
      <c r="S719" s="3">
        <v>0</v>
      </c>
    </row>
    <row r="720" spans="1:19" ht="19.5" customHeight="1">
      <c r="A720" s="10" t="s">
        <v>1292</v>
      </c>
      <c r="B720" s="16" t="s">
        <v>373</v>
      </c>
      <c r="C720" s="1">
        <v>2019</v>
      </c>
      <c r="D720" s="2">
        <f t="shared" si="137"/>
        <v>5685888</v>
      </c>
      <c r="E720" s="3">
        <v>0</v>
      </c>
      <c r="F720" s="4">
        <v>0</v>
      </c>
      <c r="G720" s="3">
        <v>0</v>
      </c>
      <c r="H720" s="9">
        <v>1558</v>
      </c>
      <c r="I720" s="9">
        <v>4885888</v>
      </c>
      <c r="J720" s="3">
        <v>0</v>
      </c>
      <c r="K720" s="3">
        <v>0</v>
      </c>
      <c r="L720" s="3">
        <v>0</v>
      </c>
      <c r="M720" s="3">
        <v>0</v>
      </c>
      <c r="N720" s="3">
        <v>0</v>
      </c>
      <c r="O720" s="3">
        <v>0</v>
      </c>
      <c r="P720" s="3">
        <v>0</v>
      </c>
      <c r="Q720" s="3">
        <v>0</v>
      </c>
      <c r="R720" s="3">
        <v>700000</v>
      </c>
      <c r="S720" s="3">
        <v>100000</v>
      </c>
    </row>
    <row r="721" spans="1:19" ht="19.5" customHeight="1">
      <c r="A721" s="10" t="s">
        <v>1293</v>
      </c>
      <c r="B721" s="16" t="s">
        <v>374</v>
      </c>
      <c r="C721" s="1">
        <v>2019</v>
      </c>
      <c r="D721" s="2">
        <f t="shared" si="137"/>
        <v>4404832</v>
      </c>
      <c r="E721" s="3">
        <v>0</v>
      </c>
      <c r="F721" s="4">
        <v>0</v>
      </c>
      <c r="G721" s="3">
        <v>0</v>
      </c>
      <c r="H721" s="3">
        <v>1149.5</v>
      </c>
      <c r="I721" s="3">
        <v>3604832</v>
      </c>
      <c r="J721" s="3">
        <v>0</v>
      </c>
      <c r="K721" s="3">
        <v>0</v>
      </c>
      <c r="L721" s="3">
        <v>0</v>
      </c>
      <c r="M721" s="3">
        <v>0</v>
      </c>
      <c r="N721" s="3">
        <v>0</v>
      </c>
      <c r="O721" s="3">
        <v>0</v>
      </c>
      <c r="P721" s="3">
        <v>0</v>
      </c>
      <c r="Q721" s="3">
        <v>0</v>
      </c>
      <c r="R721" s="3">
        <v>700000</v>
      </c>
      <c r="S721" s="3">
        <v>100000</v>
      </c>
    </row>
    <row r="722" spans="1:19" ht="19.5" customHeight="1">
      <c r="A722" s="10" t="s">
        <v>1294</v>
      </c>
      <c r="B722" s="35" t="s">
        <v>485</v>
      </c>
      <c r="C722" s="1">
        <v>2019</v>
      </c>
      <c r="D722" s="2">
        <f t="shared" si="137"/>
        <v>6573995</v>
      </c>
      <c r="E722" s="3">
        <v>0</v>
      </c>
      <c r="F722" s="4">
        <v>0</v>
      </c>
      <c r="G722" s="3">
        <v>0</v>
      </c>
      <c r="H722" s="3">
        <v>0</v>
      </c>
      <c r="I722" s="3">
        <v>0</v>
      </c>
      <c r="J722" s="3">
        <v>0</v>
      </c>
      <c r="K722" s="3">
        <v>0</v>
      </c>
      <c r="L722" s="12">
        <v>1319</v>
      </c>
      <c r="M722" s="9">
        <v>3435995</v>
      </c>
      <c r="N722" s="3">
        <v>0</v>
      </c>
      <c r="O722" s="3">
        <v>0</v>
      </c>
      <c r="P722" s="3">
        <v>2638000</v>
      </c>
      <c r="Q722" s="3">
        <v>0</v>
      </c>
      <c r="R722" s="3">
        <v>0</v>
      </c>
      <c r="S722" s="3">
        <v>500000</v>
      </c>
    </row>
    <row r="723" spans="1:19" ht="19.5" customHeight="1">
      <c r="A723" s="10" t="s">
        <v>1295</v>
      </c>
      <c r="B723" s="35" t="s">
        <v>376</v>
      </c>
      <c r="C723" s="1">
        <v>2019</v>
      </c>
      <c r="D723" s="2">
        <f t="shared" si="137"/>
        <v>6712820</v>
      </c>
      <c r="E723" s="3">
        <v>0</v>
      </c>
      <c r="F723" s="4">
        <v>0</v>
      </c>
      <c r="G723" s="3">
        <v>0</v>
      </c>
      <c r="H723" s="3">
        <v>0</v>
      </c>
      <c r="I723" s="3">
        <v>0</v>
      </c>
      <c r="J723" s="3">
        <v>0</v>
      </c>
      <c r="K723" s="3">
        <v>0</v>
      </c>
      <c r="L723" s="3">
        <v>1284</v>
      </c>
      <c r="M723" s="3">
        <v>3344820</v>
      </c>
      <c r="N723" s="3">
        <v>0</v>
      </c>
      <c r="O723" s="3">
        <v>0</v>
      </c>
      <c r="P723" s="3">
        <v>2568000</v>
      </c>
      <c r="R723" s="3">
        <v>700000</v>
      </c>
      <c r="S723" s="3">
        <v>100000</v>
      </c>
    </row>
    <row r="724" spans="1:19" ht="39.75" customHeight="1">
      <c r="A724" s="51" t="s">
        <v>465</v>
      </c>
      <c r="B724" s="51"/>
      <c r="C724" s="15"/>
      <c r="D724" s="8">
        <f>E724+G724+I724+K724+M724+O724+P724+Q724+R724+S724</f>
        <v>5186944</v>
      </c>
      <c r="E724" s="8">
        <f>SUM(E725:E727)</f>
        <v>0</v>
      </c>
      <c r="F724" s="38">
        <f aca="true" t="shared" si="138" ref="F724:S724">SUM(F725:F727)</f>
        <v>0</v>
      </c>
      <c r="G724" s="42">
        <f t="shared" si="138"/>
        <v>0</v>
      </c>
      <c r="H724" s="8">
        <f t="shared" si="138"/>
        <v>1654</v>
      </c>
      <c r="I724" s="8">
        <f t="shared" si="138"/>
        <v>5186944</v>
      </c>
      <c r="J724" s="8">
        <f t="shared" si="138"/>
        <v>0</v>
      </c>
      <c r="K724" s="8">
        <f t="shared" si="138"/>
        <v>0</v>
      </c>
      <c r="L724" s="8">
        <f t="shared" si="138"/>
        <v>0</v>
      </c>
      <c r="M724" s="8">
        <f t="shared" si="138"/>
        <v>0</v>
      </c>
      <c r="N724" s="8">
        <f t="shared" si="138"/>
        <v>0</v>
      </c>
      <c r="O724" s="8">
        <f t="shared" si="138"/>
        <v>0</v>
      </c>
      <c r="P724" s="8">
        <f t="shared" si="138"/>
        <v>0</v>
      </c>
      <c r="Q724" s="8">
        <f t="shared" si="138"/>
        <v>0</v>
      </c>
      <c r="R724" s="8">
        <f t="shared" si="138"/>
        <v>0</v>
      </c>
      <c r="S724" s="8">
        <f t="shared" si="138"/>
        <v>0</v>
      </c>
    </row>
    <row r="725" spans="1:19" ht="19.5" customHeight="1">
      <c r="A725" s="10" t="s">
        <v>1296</v>
      </c>
      <c r="B725" s="16" t="s">
        <v>379</v>
      </c>
      <c r="C725" s="1">
        <v>2019</v>
      </c>
      <c r="D725" s="2">
        <f t="shared" si="137"/>
        <v>2069760</v>
      </c>
      <c r="E725" s="3">
        <v>0</v>
      </c>
      <c r="F725" s="4">
        <v>0</v>
      </c>
      <c r="G725" s="3">
        <v>0</v>
      </c>
      <c r="H725" s="9">
        <v>660</v>
      </c>
      <c r="I725" s="9">
        <v>2069760</v>
      </c>
      <c r="J725" s="3">
        <v>0</v>
      </c>
      <c r="K725" s="3">
        <v>0</v>
      </c>
      <c r="L725" s="3">
        <v>0</v>
      </c>
      <c r="M725" s="3">
        <v>0</v>
      </c>
      <c r="N725" s="3">
        <v>0</v>
      </c>
      <c r="O725" s="3">
        <v>0</v>
      </c>
      <c r="P725" s="3">
        <v>0</v>
      </c>
      <c r="Q725" s="3">
        <v>0</v>
      </c>
      <c r="R725" s="3">
        <v>0</v>
      </c>
      <c r="S725" s="3">
        <v>0</v>
      </c>
    </row>
    <row r="726" spans="1:19" ht="19.5" customHeight="1">
      <c r="A726" s="10" t="s">
        <v>1297</v>
      </c>
      <c r="B726" s="16" t="s">
        <v>380</v>
      </c>
      <c r="C726" s="1">
        <v>2019</v>
      </c>
      <c r="D726" s="2">
        <f t="shared" si="137"/>
        <v>2032128</v>
      </c>
      <c r="E726" s="3">
        <v>0</v>
      </c>
      <c r="F726" s="4">
        <v>0</v>
      </c>
      <c r="G726" s="3">
        <v>0</v>
      </c>
      <c r="H726" s="9">
        <v>648</v>
      </c>
      <c r="I726" s="9">
        <v>2032128</v>
      </c>
      <c r="J726" s="3">
        <v>0</v>
      </c>
      <c r="K726" s="3">
        <v>0</v>
      </c>
      <c r="L726" s="3">
        <v>0</v>
      </c>
      <c r="M726" s="3">
        <v>0</v>
      </c>
      <c r="N726" s="3">
        <v>0</v>
      </c>
      <c r="O726" s="3">
        <v>0</v>
      </c>
      <c r="P726" s="3">
        <v>0</v>
      </c>
      <c r="Q726" s="3">
        <v>0</v>
      </c>
      <c r="R726" s="3">
        <v>0</v>
      </c>
      <c r="S726" s="3">
        <v>0</v>
      </c>
    </row>
    <row r="727" spans="1:19" ht="19.5" customHeight="1">
      <c r="A727" s="10" t="s">
        <v>1298</v>
      </c>
      <c r="B727" s="13" t="s">
        <v>381</v>
      </c>
      <c r="C727" s="1">
        <v>2019</v>
      </c>
      <c r="D727" s="2">
        <f t="shared" si="137"/>
        <v>1085056</v>
      </c>
      <c r="E727" s="3">
        <v>0</v>
      </c>
      <c r="F727" s="4">
        <v>0</v>
      </c>
      <c r="G727" s="3">
        <v>0</v>
      </c>
      <c r="H727" s="9">
        <v>346</v>
      </c>
      <c r="I727" s="9">
        <v>1085056</v>
      </c>
      <c r="J727" s="3">
        <v>0</v>
      </c>
      <c r="K727" s="3">
        <v>0</v>
      </c>
      <c r="L727" s="3">
        <v>0</v>
      </c>
      <c r="M727" s="3">
        <v>0</v>
      </c>
      <c r="N727" s="3">
        <v>0</v>
      </c>
      <c r="O727" s="3">
        <v>0</v>
      </c>
      <c r="P727" s="3">
        <v>0</v>
      </c>
      <c r="Q727" s="3">
        <v>0</v>
      </c>
      <c r="R727" s="3">
        <v>0</v>
      </c>
      <c r="S727" s="3">
        <v>0</v>
      </c>
    </row>
    <row r="728" spans="1:19" ht="39.75" customHeight="1">
      <c r="A728" s="51" t="s">
        <v>466</v>
      </c>
      <c r="B728" s="51"/>
      <c r="C728" s="15"/>
      <c r="D728" s="8">
        <f>E728+G728+I728+K728+M728+O728+P728+Q728+R728+S728</f>
        <v>2243180.8</v>
      </c>
      <c r="E728" s="8">
        <f>SUM(E729:E730)</f>
        <v>0</v>
      </c>
      <c r="F728" s="38">
        <f aca="true" t="shared" si="139" ref="F728:S728">SUM(F729:F730)</f>
        <v>0</v>
      </c>
      <c r="G728" s="42">
        <f t="shared" si="139"/>
        <v>0</v>
      </c>
      <c r="H728" s="8">
        <f t="shared" si="139"/>
        <v>715.3</v>
      </c>
      <c r="I728" s="8">
        <f t="shared" si="139"/>
        <v>2243180.8</v>
      </c>
      <c r="J728" s="8">
        <f t="shared" si="139"/>
        <v>0</v>
      </c>
      <c r="K728" s="8">
        <f t="shared" si="139"/>
        <v>0</v>
      </c>
      <c r="L728" s="8">
        <f t="shared" si="139"/>
        <v>0</v>
      </c>
      <c r="M728" s="8">
        <f t="shared" si="139"/>
        <v>0</v>
      </c>
      <c r="N728" s="8">
        <f t="shared" si="139"/>
        <v>0</v>
      </c>
      <c r="O728" s="8">
        <f t="shared" si="139"/>
        <v>0</v>
      </c>
      <c r="P728" s="8">
        <f t="shared" si="139"/>
        <v>0</v>
      </c>
      <c r="Q728" s="8">
        <f t="shared" si="139"/>
        <v>0</v>
      </c>
      <c r="R728" s="8">
        <f t="shared" si="139"/>
        <v>0</v>
      </c>
      <c r="S728" s="8">
        <f t="shared" si="139"/>
        <v>0</v>
      </c>
    </row>
    <row r="729" spans="1:19" ht="19.5" customHeight="1">
      <c r="A729" s="10" t="s">
        <v>1299</v>
      </c>
      <c r="B729" s="16" t="s">
        <v>383</v>
      </c>
      <c r="C729" s="1">
        <v>2019</v>
      </c>
      <c r="D729" s="2">
        <f t="shared" si="137"/>
        <v>1013868.8</v>
      </c>
      <c r="E729" s="3">
        <v>0</v>
      </c>
      <c r="F729" s="4">
        <v>0</v>
      </c>
      <c r="G729" s="3">
        <v>0</v>
      </c>
      <c r="H729" s="9">
        <v>323.3</v>
      </c>
      <c r="I729" s="9">
        <v>1013868.8</v>
      </c>
      <c r="J729" s="3">
        <v>0</v>
      </c>
      <c r="K729" s="3">
        <v>0</v>
      </c>
      <c r="L729" s="3">
        <v>0</v>
      </c>
      <c r="M729" s="3">
        <v>0</v>
      </c>
      <c r="N729" s="3">
        <v>0</v>
      </c>
      <c r="O729" s="3">
        <v>0</v>
      </c>
      <c r="P729" s="3">
        <v>0</v>
      </c>
      <c r="Q729" s="3">
        <v>0</v>
      </c>
      <c r="R729" s="3">
        <v>0</v>
      </c>
      <c r="S729" s="3">
        <v>0</v>
      </c>
    </row>
    <row r="730" spans="1:19" ht="19.5" customHeight="1">
      <c r="A730" s="10" t="s">
        <v>1300</v>
      </c>
      <c r="B730" s="13" t="s">
        <v>384</v>
      </c>
      <c r="C730" s="1">
        <v>2019</v>
      </c>
      <c r="D730" s="2">
        <f t="shared" si="137"/>
        <v>1229312</v>
      </c>
      <c r="E730" s="3">
        <v>0</v>
      </c>
      <c r="F730" s="4">
        <v>0</v>
      </c>
      <c r="G730" s="3">
        <v>0</v>
      </c>
      <c r="H730" s="9">
        <v>392</v>
      </c>
      <c r="I730" s="9">
        <v>1229312</v>
      </c>
      <c r="J730" s="3">
        <v>0</v>
      </c>
      <c r="K730" s="3">
        <v>0</v>
      </c>
      <c r="L730" s="3">
        <v>0</v>
      </c>
      <c r="M730" s="3">
        <v>0</v>
      </c>
      <c r="N730" s="3">
        <v>0</v>
      </c>
      <c r="O730" s="3">
        <v>0</v>
      </c>
      <c r="P730" s="3">
        <v>0</v>
      </c>
      <c r="Q730" s="3">
        <v>0</v>
      </c>
      <c r="R730" s="3">
        <v>0</v>
      </c>
      <c r="S730" s="3">
        <v>0</v>
      </c>
    </row>
    <row r="731" spans="1:19" ht="39.75" customHeight="1">
      <c r="A731" s="51" t="s">
        <v>395</v>
      </c>
      <c r="B731" s="51"/>
      <c r="C731" s="15"/>
      <c r="D731" s="8">
        <f>E731+G731+I731+K731+M731+O731+P731+Q731+R731+S731</f>
        <v>1411200</v>
      </c>
      <c r="E731" s="8">
        <f>SUM(E732)</f>
        <v>0</v>
      </c>
      <c r="F731" s="38">
        <f aca="true" t="shared" si="140" ref="F731:S731">SUM(F732)</f>
        <v>0</v>
      </c>
      <c r="G731" s="42">
        <f t="shared" si="140"/>
        <v>0</v>
      </c>
      <c r="H731" s="8">
        <f t="shared" si="140"/>
        <v>450</v>
      </c>
      <c r="I731" s="8">
        <f t="shared" si="140"/>
        <v>1411200</v>
      </c>
      <c r="J731" s="8">
        <f t="shared" si="140"/>
        <v>0</v>
      </c>
      <c r="K731" s="8">
        <f t="shared" si="140"/>
        <v>0</v>
      </c>
      <c r="L731" s="8">
        <f t="shared" si="140"/>
        <v>0</v>
      </c>
      <c r="M731" s="8">
        <f t="shared" si="140"/>
        <v>0</v>
      </c>
      <c r="N731" s="8">
        <f t="shared" si="140"/>
        <v>0</v>
      </c>
      <c r="O731" s="8">
        <f t="shared" si="140"/>
        <v>0</v>
      </c>
      <c r="P731" s="8">
        <f t="shared" si="140"/>
        <v>0</v>
      </c>
      <c r="Q731" s="8">
        <f t="shared" si="140"/>
        <v>0</v>
      </c>
      <c r="R731" s="8">
        <f t="shared" si="140"/>
        <v>0</v>
      </c>
      <c r="S731" s="8">
        <f t="shared" si="140"/>
        <v>0</v>
      </c>
    </row>
    <row r="732" spans="1:19" ht="19.5" customHeight="1">
      <c r="A732" s="10" t="s">
        <v>1301</v>
      </c>
      <c r="B732" s="13" t="s">
        <v>775</v>
      </c>
      <c r="C732" s="1">
        <v>2019</v>
      </c>
      <c r="D732" s="2">
        <f t="shared" si="137"/>
        <v>1411200</v>
      </c>
      <c r="E732" s="3">
        <v>0</v>
      </c>
      <c r="F732" s="4">
        <v>0</v>
      </c>
      <c r="G732" s="3">
        <v>0</v>
      </c>
      <c r="H732" s="9">
        <v>450</v>
      </c>
      <c r="I732" s="9">
        <v>1411200</v>
      </c>
      <c r="J732" s="3">
        <v>0</v>
      </c>
      <c r="K732" s="3">
        <v>0</v>
      </c>
      <c r="L732" s="3">
        <v>0</v>
      </c>
      <c r="M732" s="3">
        <v>0</v>
      </c>
      <c r="N732" s="3">
        <v>0</v>
      </c>
      <c r="O732" s="3">
        <v>0</v>
      </c>
      <c r="P732" s="3">
        <v>0</v>
      </c>
      <c r="Q732" s="3">
        <v>0</v>
      </c>
      <c r="R732" s="3">
        <v>0</v>
      </c>
      <c r="S732" s="3">
        <v>0</v>
      </c>
    </row>
    <row r="733" spans="1:19" ht="15.75">
      <c r="A733" s="1"/>
      <c r="B733" s="7"/>
      <c r="C733" s="7"/>
      <c r="D733" s="7"/>
      <c r="E733" s="7"/>
      <c r="F733" s="7"/>
      <c r="G733" s="7"/>
      <c r="H733" s="7"/>
      <c r="I733" s="7"/>
      <c r="J733" s="45"/>
      <c r="K733" s="45"/>
      <c r="L733" s="45"/>
      <c r="M733" s="45"/>
      <c r="N733" s="45"/>
      <c r="O733" s="45"/>
      <c r="Q733" s="45"/>
      <c r="R733" s="46"/>
      <c r="S733" s="45"/>
    </row>
    <row r="734" spans="1:19" ht="15.75">
      <c r="A734" s="1"/>
      <c r="B734" s="7"/>
      <c r="C734" s="7"/>
      <c r="D734" s="7"/>
      <c r="E734" s="7"/>
      <c r="F734" s="7"/>
      <c r="G734" s="7"/>
      <c r="H734" s="7"/>
      <c r="I734" s="7"/>
      <c r="J734" s="45"/>
      <c r="K734" s="45"/>
      <c r="L734" s="45"/>
      <c r="M734" s="45"/>
      <c r="N734" s="45"/>
      <c r="O734" s="45"/>
      <c r="Q734" s="45"/>
      <c r="R734" s="46"/>
      <c r="S734" s="45"/>
    </row>
  </sheetData>
  <sheetProtection/>
  <mergeCells count="121">
    <mergeCell ref="A1:S1"/>
    <mergeCell ref="A3:A5"/>
    <mergeCell ref="B3:B5"/>
    <mergeCell ref="C3:C4"/>
    <mergeCell ref="D3:D4"/>
    <mergeCell ref="E3:O3"/>
    <mergeCell ref="P3:S3"/>
    <mergeCell ref="F4:G4"/>
    <mergeCell ref="H4:I4"/>
    <mergeCell ref="J4:K4"/>
    <mergeCell ref="L4:M4"/>
    <mergeCell ref="N4:O4"/>
    <mergeCell ref="A7:B7"/>
    <mergeCell ref="A8:S8"/>
    <mergeCell ref="A9:B9"/>
    <mergeCell ref="A10:B10"/>
    <mergeCell ref="A13:B13"/>
    <mergeCell ref="A52:B52"/>
    <mergeCell ref="A54:B54"/>
    <mergeCell ref="A61:B61"/>
    <mergeCell ref="A66:B66"/>
    <mergeCell ref="A68:B68"/>
    <mergeCell ref="A74:B74"/>
    <mergeCell ref="A80:B80"/>
    <mergeCell ref="A82:B82"/>
    <mergeCell ref="A85:B85"/>
    <mergeCell ref="A88:B88"/>
    <mergeCell ref="A109:B109"/>
    <mergeCell ref="A115:B115"/>
    <mergeCell ref="A117:B117"/>
    <mergeCell ref="A119:B119"/>
    <mergeCell ref="A185:B185"/>
    <mergeCell ref="A191:B191"/>
    <mergeCell ref="A207:B207"/>
    <mergeCell ref="A213:B213"/>
    <mergeCell ref="A220:B220"/>
    <mergeCell ref="A222:B222"/>
    <mergeCell ref="A228:B228"/>
    <mergeCell ref="A230:B230"/>
    <mergeCell ref="A232:B232"/>
    <mergeCell ref="A238:B238"/>
    <mergeCell ref="A240:S240"/>
    <mergeCell ref="A241:B241"/>
    <mergeCell ref="A242:B242"/>
    <mergeCell ref="A245:B245"/>
    <mergeCell ref="A256:B256"/>
    <mergeCell ref="A258:B258"/>
    <mergeCell ref="A284:B284"/>
    <mergeCell ref="A287:B287"/>
    <mergeCell ref="A290:B290"/>
    <mergeCell ref="A293:B293"/>
    <mergeCell ref="A295:B295"/>
    <mergeCell ref="A298:B298"/>
    <mergeCell ref="A302:B302"/>
    <mergeCell ref="A306:B306"/>
    <mergeCell ref="A308:B308"/>
    <mergeCell ref="A346:B346"/>
    <mergeCell ref="A312:B312"/>
    <mergeCell ref="A314:B314"/>
    <mergeCell ref="A316:B316"/>
    <mergeCell ref="A318:B318"/>
    <mergeCell ref="A325:B325"/>
    <mergeCell ref="A327:B327"/>
    <mergeCell ref="A329:B329"/>
    <mergeCell ref="A331:B331"/>
    <mergeCell ref="A334:B334"/>
    <mergeCell ref="A342:B342"/>
    <mergeCell ref="A344:B344"/>
    <mergeCell ref="A348:B348"/>
    <mergeCell ref="A364:B364"/>
    <mergeCell ref="A368:B368"/>
    <mergeCell ref="A370:B370"/>
    <mergeCell ref="A376:B376"/>
    <mergeCell ref="A380:B380"/>
    <mergeCell ref="A384:B384"/>
    <mergeCell ref="A386:B386"/>
    <mergeCell ref="A388:B388"/>
    <mergeCell ref="A468:B468"/>
    <mergeCell ref="A478:B478"/>
    <mergeCell ref="A480:B480"/>
    <mergeCell ref="A483:B483"/>
    <mergeCell ref="A488:B488"/>
    <mergeCell ref="A494:B494"/>
    <mergeCell ref="A499:B499"/>
    <mergeCell ref="A505:B505"/>
    <mergeCell ref="A507:B507"/>
    <mergeCell ref="A510:B510"/>
    <mergeCell ref="A518:S518"/>
    <mergeCell ref="A519:B519"/>
    <mergeCell ref="A520:B520"/>
    <mergeCell ref="A522:B522"/>
    <mergeCell ref="A525:B525"/>
    <mergeCell ref="A527:B527"/>
    <mergeCell ref="A529:B529"/>
    <mergeCell ref="A532:B532"/>
    <mergeCell ref="A535:B535"/>
    <mergeCell ref="A537:B537"/>
    <mergeCell ref="A539:B539"/>
    <mergeCell ref="A542:B542"/>
    <mergeCell ref="A544:B544"/>
    <mergeCell ref="A546:B546"/>
    <mergeCell ref="A548:B548"/>
    <mergeCell ref="A553:B553"/>
    <mergeCell ref="A555:B555"/>
    <mergeCell ref="A697:B697"/>
    <mergeCell ref="A559:B559"/>
    <mergeCell ref="A562:B562"/>
    <mergeCell ref="A565:B565"/>
    <mergeCell ref="A570:B570"/>
    <mergeCell ref="A574:B574"/>
    <mergeCell ref="A598:B598"/>
    <mergeCell ref="A705:B705"/>
    <mergeCell ref="A667:B667"/>
    <mergeCell ref="A672:B672"/>
    <mergeCell ref="A724:B724"/>
    <mergeCell ref="A728:B728"/>
    <mergeCell ref="A731:B731"/>
    <mergeCell ref="A683:B683"/>
    <mergeCell ref="A685:B685"/>
    <mergeCell ref="A689:B689"/>
    <mergeCell ref="A691:B691"/>
  </mergeCells>
  <printOptions horizontalCentered="1"/>
  <pageMargins left="0.2362204724409449" right="0.2362204724409449" top="0.7480314960629921" bottom="0.7480314960629921" header="0.31496062992125984" footer="0.31496062992125984"/>
  <pageSetup firstPageNumber="21" useFirstPageNumber="1" fitToHeight="0" fitToWidth="1" horizontalDpi="600" verticalDpi="600" orientation="landscape" paperSize="9" scale="48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Pustovaya OV.</cp:lastModifiedBy>
  <cp:lastPrinted>2017-11-30T06:57:41Z</cp:lastPrinted>
  <dcterms:created xsi:type="dcterms:W3CDTF">2012-12-13T11:50:40Z</dcterms:created>
  <dcterms:modified xsi:type="dcterms:W3CDTF">2017-12-05T07:02:40Z</dcterms:modified>
  <cp:category/>
  <cp:version/>
  <cp:contentType/>
  <cp:contentStatus/>
</cp:coreProperties>
</file>