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56" windowHeight="12576"/>
  </bookViews>
  <sheets>
    <sheet name="Сведения о фин-ии" sheetId="1" r:id="rId1"/>
    <sheet name="Суммы МП" sheetId="4" r:id="rId2"/>
  </sheets>
  <definedNames>
    <definedName name="_xlnm.Print_Area" localSheetId="0">'Сведения о фин-ии'!$B$1:$I$73</definedName>
  </definedNames>
  <calcPr calcId="152511" fullPrecision="0"/>
</workbook>
</file>

<file path=xl/calcChain.xml><?xml version="1.0" encoding="utf-8"?>
<calcChain xmlns="http://schemas.openxmlformats.org/spreadsheetml/2006/main">
  <c r="I19" i="1" l="1"/>
  <c r="I69" i="1" s="1"/>
  <c r="H19" i="1"/>
  <c r="G19" i="1"/>
  <c r="F19" i="1"/>
  <c r="G29" i="1"/>
  <c r="G40" i="1"/>
  <c r="G45" i="1"/>
  <c r="G49" i="1"/>
  <c r="G54" i="1"/>
  <c r="G58" i="1"/>
  <c r="F70" i="1"/>
  <c r="G69" i="1" l="1"/>
  <c r="F52" i="1" l="1"/>
  <c r="F71" i="1" s="1"/>
  <c r="I54" i="1"/>
  <c r="H54" i="1"/>
  <c r="H69" i="1" s="1"/>
  <c r="F53" i="1"/>
  <c r="F72" i="1" s="1"/>
  <c r="F51" i="1"/>
  <c r="F54" i="1" l="1"/>
  <c r="F69" i="1" s="1"/>
  <c r="F75" i="1" s="1"/>
  <c r="F14" i="1"/>
  <c r="F15" i="1"/>
  <c r="F16" i="1"/>
  <c r="F17" i="1"/>
  <c r="F18" i="1"/>
  <c r="I6" i="4" l="1"/>
  <c r="I5" i="4"/>
  <c r="I4" i="4"/>
  <c r="I3" i="4"/>
  <c r="H58" i="1" l="1"/>
  <c r="I58" i="1"/>
  <c r="F56" i="1"/>
  <c r="I67" i="1" l="1"/>
  <c r="H67" i="1"/>
  <c r="G67" i="1"/>
  <c r="I64" i="1"/>
  <c r="H64" i="1"/>
  <c r="G64" i="1"/>
  <c r="I61" i="1"/>
  <c r="H61" i="1"/>
  <c r="G61" i="1"/>
  <c r="H49" i="1"/>
  <c r="I49" i="1"/>
  <c r="H45" i="1"/>
  <c r="I45" i="1"/>
  <c r="H40" i="1"/>
  <c r="I40" i="1"/>
  <c r="G35" i="1"/>
  <c r="H35" i="1"/>
  <c r="I35" i="1"/>
  <c r="I72" i="1"/>
  <c r="C15" i="4" s="1"/>
  <c r="L24" i="4" s="1"/>
  <c r="H72" i="1"/>
  <c r="C14" i="4" s="1"/>
  <c r="K24" i="4" s="1"/>
  <c r="G72" i="1"/>
  <c r="C13" i="4" s="1"/>
  <c r="J24" i="4" s="1"/>
  <c r="I71" i="1"/>
  <c r="E15" i="4" s="1"/>
  <c r="L23" i="4" s="1"/>
  <c r="H71" i="1"/>
  <c r="E14" i="4" s="1"/>
  <c r="K23" i="4" s="1"/>
  <c r="G71" i="1"/>
  <c r="E13" i="4" s="1"/>
  <c r="J23" i="4" s="1"/>
  <c r="I70" i="1"/>
  <c r="D15" i="4" s="1"/>
  <c r="L22" i="4" s="1"/>
  <c r="H70" i="1"/>
  <c r="D14" i="4" s="1"/>
  <c r="K22" i="4" s="1"/>
  <c r="G70" i="1"/>
  <c r="D13" i="4" s="1"/>
  <c r="J22" i="4" s="1"/>
  <c r="I23" i="4" l="1"/>
  <c r="I22" i="4"/>
  <c r="I24" i="4"/>
  <c r="I13" i="4"/>
  <c r="I12" i="4"/>
  <c r="I11" i="4"/>
  <c r="F66" i="1"/>
  <c r="F67" i="1" s="1"/>
  <c r="F63" i="1"/>
  <c r="F64" i="1" s="1"/>
  <c r="F60" i="1"/>
  <c r="F61" i="1" s="1"/>
  <c r="F57" i="1"/>
  <c r="F58" i="1" s="1"/>
  <c r="F48" i="1"/>
  <c r="F47" i="1"/>
  <c r="F44" i="1"/>
  <c r="F43" i="1"/>
  <c r="F42" i="1"/>
  <c r="F39" i="1"/>
  <c r="F38" i="1"/>
  <c r="F37" i="1"/>
  <c r="F34" i="1"/>
  <c r="G32" i="1"/>
  <c r="H32" i="1"/>
  <c r="I32" i="1"/>
  <c r="F31" i="1"/>
  <c r="F32" i="1" s="1"/>
  <c r="H29" i="1"/>
  <c r="I29" i="1"/>
  <c r="F28" i="1"/>
  <c r="F27" i="1"/>
  <c r="F26" i="1"/>
  <c r="F25" i="1"/>
  <c r="F13" i="1"/>
  <c r="E2" i="4"/>
  <c r="D16" i="4"/>
  <c r="C16" i="4"/>
  <c r="I75" i="1" l="1"/>
  <c r="B15" i="4"/>
  <c r="H75" i="1"/>
  <c r="B14" i="4"/>
  <c r="G75" i="1"/>
  <c r="B13" i="4"/>
  <c r="J21" i="4" s="1"/>
  <c r="F35" i="1"/>
  <c r="F49" i="1"/>
  <c r="F45" i="1"/>
  <c r="F40" i="1"/>
  <c r="F29" i="1"/>
  <c r="C2" i="4"/>
  <c r="E16" i="4"/>
  <c r="D2" i="4"/>
  <c r="F15" i="4" l="1"/>
  <c r="L21" i="4"/>
  <c r="F14" i="4"/>
  <c r="K21" i="4"/>
  <c r="I10" i="4"/>
  <c r="F13" i="4"/>
  <c r="B2" i="4"/>
  <c r="F2" i="4" s="1"/>
  <c r="B16" i="4"/>
  <c r="I21" i="4" l="1"/>
</calcChain>
</file>

<file path=xl/sharedStrings.xml><?xml version="1.0" encoding="utf-8"?>
<sst xmlns="http://schemas.openxmlformats.org/spreadsheetml/2006/main" count="174" uniqueCount="109">
  <si>
    <t>№ п/п</t>
  </si>
  <si>
    <t>Наименование</t>
  </si>
  <si>
    <t>всего</t>
  </si>
  <si>
    <t>Областной бюджет</t>
  </si>
  <si>
    <t>Местный бюджет</t>
  </si>
  <si>
    <t>областной бюджет</t>
  </si>
  <si>
    <t>#215</t>
  </si>
  <si>
    <t>#210</t>
  </si>
  <si>
    <t>#214</t>
  </si>
  <si>
    <t>#205</t>
  </si>
  <si>
    <t>#217</t>
  </si>
  <si>
    <t>Федеральный бюджет</t>
  </si>
  <si>
    <t>федеральный бюджет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</si>
  <si>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</si>
  <si>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</si>
  <si>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</si>
  <si>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</si>
  <si>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</si>
  <si>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</si>
  <si>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</si>
  <si>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</t>
  </si>
  <si>
    <t>Всего:</t>
  </si>
  <si>
    <t>МБ</t>
  </si>
  <si>
    <t>ФБ</t>
  </si>
  <si>
    <t>СВЕДЕНИЯ
о финансировании структурных элементов муниципальной программы</t>
  </si>
  <si>
    <t>(наименование муниципальной программы)</t>
  </si>
  <si>
    <t>«Развитие образования в муниципальном образовании «город Десногорск» Смоленской области»</t>
  </si>
  <si>
    <t xml:space="preserve">Участник муниципальной программы 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</si>
  <si>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</si>
  <si>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</si>
  <si>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</si>
  <si>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</si>
  <si>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</si>
  <si>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</si>
  <si>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</si>
  <si>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</si>
  <si>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</si>
  <si>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</si>
  <si>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</si>
  <si>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</si>
  <si>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 xml:space="preserve">Ведомственный проект </t>
  </si>
  <si>
    <t>очередной финансовый год 2022</t>
  </si>
  <si>
    <t>Этап 2013-2021</t>
  </si>
  <si>
    <t xml:space="preserve">Общий объем финансирования </t>
  </si>
  <si>
    <t>тыс. рублей, из них:</t>
  </si>
  <si>
    <t xml:space="preserve">средства федерального бюджета  </t>
  </si>
  <si>
    <t>средства областного бюджета –</t>
  </si>
  <si>
    <t xml:space="preserve">средства местного бюджета – </t>
  </si>
  <si>
    <t>средства внебюджетных источников – 0 тыс. рублей.</t>
  </si>
  <si>
    <t>Этап 2022-2024</t>
  </si>
  <si>
    <t>Региональный проект "Современная школа"</t>
  </si>
  <si>
    <t>Мероприятие 1.1.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(РП)</t>
  </si>
  <si>
    <t>Комплекс процессных мероприятий 1. "Развитие эффективных форм работы с семьями"</t>
  </si>
  <si>
    <t>Мероприятие 1 Выплаты денежных средств на содержание ребенка, переданного на воспитание в приемную семью</t>
  </si>
  <si>
    <t>Мероприятие 3 Выплаты ежемесячных денежных средств на содержание ребенка, находящегося под опекой (попечительством)</t>
  </si>
  <si>
    <t>Мероприятие 4 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</si>
  <si>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Комплекс процессных мероприятий 2. "Организация и осуществление деятельности по опеке и попечительству"</t>
  </si>
  <si>
    <t>Мероприятие 1 Расходы на организацию и осуществление деятельности по опеке и попечительству</t>
  </si>
  <si>
    <t xml:space="preserve">4. </t>
  </si>
  <si>
    <t xml:space="preserve">5. </t>
  </si>
  <si>
    <t>6.</t>
  </si>
  <si>
    <t>Комплекс процессных мероприятий 3. "Культурно-массовые мероприятия"</t>
  </si>
  <si>
    <t>Комплекс процессных мероприятий 4. "Развитие дошкольного образования"</t>
  </si>
  <si>
    <t>Мероприятие 1 Расходы на обеспечение деятельности муниципальных учреждений</t>
  </si>
  <si>
    <t>Мероприятие 1 Организация и проведение мероприятий культурно-массового характера в области образования</t>
  </si>
  <si>
    <t>Мероприятие 2 Расходы на укрепление материально-технической базы муниципальных учреждений</t>
  </si>
  <si>
    <t>Мероприятие 3 Обеспечение государственных гарантий реализации прав на получение общедоступного и бесплатного дошкольного образования</t>
  </si>
  <si>
    <t>7.</t>
  </si>
  <si>
    <t>Комплекс процессных мероприятий 5. "Развитие общего образования"</t>
  </si>
  <si>
    <t>Мероприятие 3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</si>
  <si>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8. </t>
  </si>
  <si>
    <t>Комплекс процессных мероприятий 6. "Вознаграждение за выполнение функций классного руководителя"</t>
  </si>
  <si>
    <t>Мероприятие 1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</si>
  <si>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 Выплата вознаграждения за выполнение функций классного руководителя</t>
  </si>
  <si>
    <t>Мероприятие 1 Расходы на обеспечение функционирования системы персонифицированного финансирования дополнительного образования детей</t>
  </si>
  <si>
    <t>Мероприятие 1 Расходы на обеспечение функций органов местного самоуправления</t>
  </si>
  <si>
    <t>13.</t>
  </si>
  <si>
    <t>1-й год планового периода 2023</t>
  </si>
  <si>
    <t>2-й год планового периода 2024</t>
  </si>
  <si>
    <t>Комитет по образованию
г.Десногорска</t>
  </si>
  <si>
    <t>Объем средств на реализацию муниципальной программы на очередной финансовый год и плановый период 
(тыс. рублей)</t>
  </si>
  <si>
    <t>Муниципальные бюджетные
образовательные учреждения</t>
  </si>
  <si>
    <t>Муниципальные бюджетные дошкольные образовательные учреждения</t>
  </si>
  <si>
    <t>МБУДО  «ДДТ» г. Десногорска</t>
  </si>
  <si>
    <t>МБУДО «Десногорская ДМШ имени М.И.Глинки», МБУДО «Десногорская ДХШ»</t>
  </si>
  <si>
    <t>Источник финансового обеспечения (расшифро-вать)</t>
  </si>
  <si>
    <t>Результат 1 Создание условий для изучения предметных областей "Информатика", "ОБЖ", "Технология", "Химия", "Биология", "Физика" на обновленной материально-технической базе центров "Точка роста"</t>
  </si>
  <si>
    <t>Результат 2 Создание условий для развития новой модели детского дополнительного образования в городе Десногорске</t>
  </si>
  <si>
    <t>Раздел 6 «Сведения о финансировании структурных элементов муниципальной программы»</t>
  </si>
  <si>
    <t>Наименование муниципальной программы, структурного элемента / источник финансового обеспечения</t>
  </si>
  <si>
    <t>Объем финансового обеспечения по годам реализации (тыс. рублей)</t>
  </si>
  <si>
    <t>местный бюджет</t>
  </si>
  <si>
    <t xml:space="preserve">очередной финансо-вый год
2022
</t>
  </si>
  <si>
    <t>Муниципальная программа «Развитие образования в муниципальном образовании «город Десногорск» Смоленской области» (всего),
в том числе:</t>
  </si>
  <si>
    <t>Мероприятие 2 Выплаты вознаграждения, причитающегося приемным родителям</t>
  </si>
  <si>
    <t>Комплекс процессных мероприятий 8. "Развитие системы дополнительного образования"</t>
  </si>
  <si>
    <t>Комплекс процессных мероприятий 9. "Обеспечение функционирования системы персонифицированного финансирования дополнительного образования детей"</t>
  </si>
  <si>
    <t>Комплекс процессных мероприятий 10. "Организация отдыха и оздоровления детей и подростков"</t>
  </si>
  <si>
    <t>Комплекс процессных мероприятий 11. "Обеспечение деятельности органов местного самоуправления"</t>
  </si>
  <si>
    <t>Мероприятие 1.2.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</si>
  <si>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Мероприятие 1.3. Обеспечение условий для функционирования центров "Точка роста"</t>
  </si>
  <si>
    <t>Мероприятие 1 Расходы на организацию отдыха детей в каникулярное время в лагерях дневного пребывания, органи-зованных на базе муниципальных образовательных органи-заций,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</si>
  <si>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9.</t>
  </si>
  <si>
    <t>10.</t>
  </si>
  <si>
    <t>11.</t>
  </si>
  <si>
    <t>12.</t>
  </si>
  <si>
    <t>Комплекс процессных мероприятий 7. "Обеспечение бесплатным горячим питанием обучающихся в муниципальных общеобразовательных организациях"</t>
  </si>
  <si>
    <t>Мероприятие 1 Организация бесплатного горячего питания 
обучающихся, получающих начальное общее образование в муниципальных образовательных организациях</t>
  </si>
  <si>
    <t xml:space="preserve">Приложение к  постановлению Администрации муниципального образования «город Десногорск» Смоленской области  от 02.06.2022  № 381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</si>
</sst>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Continuous" vertical="top"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/>
    <xf numFmtId="0" fontId="5" fillId="0" borderId="0" xfId="0" applyFont="1" applyAlignment="1">
      <alignment horizontal="centerContinuous"/>
    </xf>
    <xf numFmtId="0" fontId="10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top" wrapText="1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5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view="pageBreakPreview" zoomScaleNormal="60" zoomScaleSheetLayoutView="100" workbookViewId="0">
      <selection activeCell="G1" sqref="G1:I1"/>
    </sheetView>
  </sheetViews>
  <sheetFormatPr defaultColWidth="9.109375" defaultRowHeight="18" x14ac:dyDescent="0.35"/>
  <cols>
    <col min="1" max="1" width="8.44140625" style="1" customWidth="1"/>
    <col min="2" max="2" width="5" style="1" customWidth="1"/>
    <col min="3" max="3" width="60.109375" style="1" customWidth="1"/>
    <col min="4" max="4" width="17.6640625" style="37" customWidth="1"/>
    <col min="5" max="5" width="14.21875" style="37" customWidth="1"/>
    <col min="6" max="6" width="12.33203125" style="3" customWidth="1"/>
    <col min="7" max="9" width="14.109375" style="25" customWidth="1"/>
    <col min="10" max="11" width="17.109375" style="1" customWidth="1"/>
    <col min="12" max="13" width="12.109375" style="1" bestFit="1" customWidth="1"/>
    <col min="14" max="14" width="10.6640625" style="1" bestFit="1" customWidth="1"/>
    <col min="15" max="16384" width="9.109375" style="1"/>
  </cols>
  <sheetData>
    <row r="1" spans="2:11" ht="60.6" customHeight="1" x14ac:dyDescent="0.35">
      <c r="G1" s="61" t="s">
        <v>108</v>
      </c>
      <c r="H1" s="61"/>
      <c r="I1" s="61"/>
    </row>
    <row r="2" spans="2:11" s="4" customFormat="1" ht="18" customHeight="1" x14ac:dyDescent="0.3">
      <c r="B2" s="28" t="s">
        <v>88</v>
      </c>
      <c r="C2" s="29"/>
      <c r="D2" s="29"/>
      <c r="E2" s="29"/>
      <c r="F2" s="41"/>
      <c r="G2" s="41"/>
      <c r="H2" s="41"/>
      <c r="I2" s="41"/>
    </row>
    <row r="3" spans="2:11" ht="46.95" customHeight="1" x14ac:dyDescent="0.35">
      <c r="B3" s="62" t="s">
        <v>24</v>
      </c>
      <c r="C3" s="62"/>
      <c r="D3" s="62"/>
      <c r="E3" s="62"/>
      <c r="F3" s="62"/>
      <c r="G3" s="62"/>
      <c r="H3" s="62"/>
      <c r="I3" s="62"/>
      <c r="J3" s="17"/>
      <c r="K3" s="17"/>
    </row>
    <row r="4" spans="2:11" ht="25.2" customHeight="1" x14ac:dyDescent="0.35">
      <c r="B4" s="64" t="s">
        <v>26</v>
      </c>
      <c r="C4" s="64"/>
      <c r="D4" s="64"/>
      <c r="E4" s="64"/>
      <c r="F4" s="64"/>
      <c r="G4" s="64"/>
      <c r="H4" s="64"/>
      <c r="I4" s="64"/>
      <c r="J4" s="13"/>
      <c r="K4" s="13"/>
    </row>
    <row r="5" spans="2:11" s="24" customFormat="1" ht="19.95" customHeight="1" x14ac:dyDescent="0.3">
      <c r="B5" s="63" t="s">
        <v>25</v>
      </c>
      <c r="C5" s="63"/>
      <c r="D5" s="63"/>
      <c r="E5" s="63"/>
      <c r="F5" s="63"/>
      <c r="G5" s="63"/>
      <c r="H5" s="63"/>
      <c r="I5" s="63"/>
      <c r="J5" s="23"/>
      <c r="K5" s="23"/>
    </row>
    <row r="7" spans="2:11" ht="47.4" customHeight="1" x14ac:dyDescent="0.35">
      <c r="B7" s="60" t="s">
        <v>0</v>
      </c>
      <c r="C7" s="60" t="s">
        <v>1</v>
      </c>
      <c r="D7" s="60" t="s">
        <v>27</v>
      </c>
      <c r="E7" s="48" t="s">
        <v>85</v>
      </c>
      <c r="F7" s="65" t="s">
        <v>80</v>
      </c>
      <c r="G7" s="65"/>
      <c r="H7" s="65"/>
      <c r="I7" s="65"/>
    </row>
    <row r="8" spans="2:11" ht="48" customHeight="1" x14ac:dyDescent="0.35">
      <c r="B8" s="60"/>
      <c r="C8" s="60"/>
      <c r="D8" s="60"/>
      <c r="E8" s="50"/>
      <c r="F8" s="36" t="s">
        <v>2</v>
      </c>
      <c r="G8" s="36" t="s">
        <v>41</v>
      </c>
      <c r="H8" s="36" t="s">
        <v>77</v>
      </c>
      <c r="I8" s="36" t="s">
        <v>78</v>
      </c>
    </row>
    <row r="9" spans="2:11" x14ac:dyDescent="0.35">
      <c r="B9" s="14">
        <v>1</v>
      </c>
      <c r="C9" s="14">
        <v>2</v>
      </c>
      <c r="D9" s="33">
        <v>3</v>
      </c>
      <c r="E9" s="33">
        <v>4</v>
      </c>
      <c r="F9" s="36">
        <v>5</v>
      </c>
      <c r="G9" s="36">
        <v>6</v>
      </c>
      <c r="H9" s="36">
        <v>7</v>
      </c>
      <c r="I9" s="36">
        <v>8</v>
      </c>
    </row>
    <row r="10" spans="2:11" x14ac:dyDescent="0.35">
      <c r="B10" s="48" t="s">
        <v>28</v>
      </c>
      <c r="C10" s="15" t="s">
        <v>50</v>
      </c>
      <c r="D10" s="16"/>
      <c r="E10" s="16"/>
      <c r="F10" s="42"/>
      <c r="G10" s="42"/>
      <c r="H10" s="42"/>
      <c r="I10" s="42"/>
    </row>
    <row r="11" spans="2:11" ht="62.4" x14ac:dyDescent="0.35">
      <c r="B11" s="49"/>
      <c r="C11" s="26" t="s">
        <v>86</v>
      </c>
      <c r="D11" s="16"/>
      <c r="E11" s="16"/>
      <c r="F11" s="42"/>
      <c r="G11" s="42"/>
      <c r="H11" s="42"/>
      <c r="I11" s="42"/>
    </row>
    <row r="12" spans="2:11" ht="34.799999999999997" customHeight="1" x14ac:dyDescent="0.35">
      <c r="B12" s="49"/>
      <c r="C12" s="27" t="s">
        <v>87</v>
      </c>
      <c r="D12" s="16"/>
      <c r="E12" s="16"/>
      <c r="F12" s="42"/>
      <c r="G12" s="42"/>
      <c r="H12" s="42"/>
      <c r="I12" s="42"/>
    </row>
    <row r="13" spans="2:11" ht="62.4" x14ac:dyDescent="0.35">
      <c r="B13" s="49"/>
      <c r="C13" s="15" t="s">
        <v>51</v>
      </c>
      <c r="D13" s="48" t="s">
        <v>81</v>
      </c>
      <c r="E13" s="33" t="s">
        <v>3</v>
      </c>
      <c r="F13" s="32">
        <f>SUM(G13:I13)</f>
        <v>14307.7</v>
      </c>
      <c r="G13" s="32">
        <v>4127</v>
      </c>
      <c r="H13" s="32">
        <v>4949.3</v>
      </c>
      <c r="I13" s="32">
        <v>5231.3999999999996</v>
      </c>
    </row>
    <row r="14" spans="2:11" ht="28.2" customHeight="1" x14ac:dyDescent="0.35">
      <c r="B14" s="49"/>
      <c r="C14" s="52" t="s">
        <v>99</v>
      </c>
      <c r="D14" s="49"/>
      <c r="E14" s="33" t="s">
        <v>11</v>
      </c>
      <c r="F14" s="32">
        <f t="shared" ref="F14:F18" si="0">SUM(G14:I14)</f>
        <v>1727.2</v>
      </c>
      <c r="G14" s="32">
        <v>1727.2</v>
      </c>
      <c r="H14" s="32"/>
      <c r="I14" s="32"/>
    </row>
    <row r="15" spans="2:11" ht="28.2" customHeight="1" x14ac:dyDescent="0.35">
      <c r="B15" s="49"/>
      <c r="C15" s="53"/>
      <c r="D15" s="49"/>
      <c r="E15" s="33" t="s">
        <v>3</v>
      </c>
      <c r="F15" s="32">
        <f t="shared" si="0"/>
        <v>53.4</v>
      </c>
      <c r="G15" s="32">
        <v>53.4</v>
      </c>
      <c r="H15" s="32"/>
      <c r="I15" s="32"/>
    </row>
    <row r="16" spans="2:11" ht="28.2" customHeight="1" x14ac:dyDescent="0.35">
      <c r="B16" s="49"/>
      <c r="C16" s="54"/>
      <c r="D16" s="49"/>
      <c r="E16" s="33" t="s">
        <v>4</v>
      </c>
      <c r="F16" s="32">
        <f t="shared" si="0"/>
        <v>1.8</v>
      </c>
      <c r="G16" s="32">
        <v>1.8</v>
      </c>
      <c r="H16" s="32"/>
      <c r="I16" s="32"/>
    </row>
    <row r="17" spans="1:9" ht="28.2" customHeight="1" x14ac:dyDescent="0.35">
      <c r="B17" s="49"/>
      <c r="C17" s="52" t="s">
        <v>100</v>
      </c>
      <c r="D17" s="49"/>
      <c r="E17" s="33" t="s">
        <v>3</v>
      </c>
      <c r="F17" s="32">
        <f t="shared" si="0"/>
        <v>793.3</v>
      </c>
      <c r="G17" s="32">
        <v>233.3</v>
      </c>
      <c r="H17" s="32">
        <v>280</v>
      </c>
      <c r="I17" s="32">
        <v>280</v>
      </c>
    </row>
    <row r="18" spans="1:9" ht="30.6" customHeight="1" x14ac:dyDescent="0.35">
      <c r="B18" s="50"/>
      <c r="C18" s="54"/>
      <c r="D18" s="50"/>
      <c r="E18" s="33" t="s">
        <v>4</v>
      </c>
      <c r="F18" s="32">
        <f t="shared" si="0"/>
        <v>41.7</v>
      </c>
      <c r="G18" s="32">
        <v>12.3</v>
      </c>
      <c r="H18" s="32">
        <v>14.7</v>
      </c>
      <c r="I18" s="32">
        <v>14.7</v>
      </c>
    </row>
    <row r="19" spans="1:9" x14ac:dyDescent="0.35">
      <c r="B19" s="51" t="s">
        <v>31</v>
      </c>
      <c r="C19" s="51"/>
      <c r="D19" s="16"/>
      <c r="E19" s="16"/>
      <c r="F19" s="43">
        <f>SUM(F13:F18)</f>
        <v>16925.099999999999</v>
      </c>
      <c r="G19" s="43">
        <f t="shared" ref="G19:I19" si="1">SUM(G13:G18)</f>
        <v>6155</v>
      </c>
      <c r="H19" s="43">
        <f t="shared" si="1"/>
        <v>5244</v>
      </c>
      <c r="I19" s="43">
        <f t="shared" si="1"/>
        <v>5526.1</v>
      </c>
    </row>
    <row r="20" spans="1:9" x14ac:dyDescent="0.35">
      <c r="B20" s="60" t="s">
        <v>32</v>
      </c>
      <c r="C20" s="15" t="s">
        <v>40</v>
      </c>
      <c r="D20" s="16"/>
      <c r="E20" s="16"/>
      <c r="F20" s="32"/>
      <c r="G20" s="32"/>
      <c r="H20" s="32"/>
      <c r="I20" s="32"/>
    </row>
    <row r="21" spans="1:9" x14ac:dyDescent="0.35">
      <c r="B21" s="60"/>
      <c r="C21" s="15" t="s">
        <v>29</v>
      </c>
      <c r="D21" s="16"/>
      <c r="E21" s="16"/>
      <c r="F21" s="32"/>
      <c r="G21" s="32"/>
      <c r="H21" s="32"/>
      <c r="I21" s="32"/>
    </row>
    <row r="22" spans="1:9" x14ac:dyDescent="0.35">
      <c r="B22" s="60"/>
      <c r="C22" s="15" t="s">
        <v>30</v>
      </c>
      <c r="D22" s="16"/>
      <c r="E22" s="16"/>
      <c r="F22" s="32"/>
      <c r="G22" s="32"/>
      <c r="H22" s="32"/>
      <c r="I22" s="32"/>
    </row>
    <row r="23" spans="1:9" x14ac:dyDescent="0.35">
      <c r="B23" s="51" t="s">
        <v>33</v>
      </c>
      <c r="C23" s="51"/>
      <c r="D23" s="16"/>
      <c r="E23" s="16"/>
      <c r="F23" s="32"/>
      <c r="G23" s="32"/>
      <c r="H23" s="32"/>
      <c r="I23" s="32"/>
    </row>
    <row r="24" spans="1:9" ht="31.2" x14ac:dyDescent="0.35">
      <c r="B24" s="48" t="s">
        <v>34</v>
      </c>
      <c r="C24" s="15" t="s">
        <v>52</v>
      </c>
      <c r="D24" s="33"/>
      <c r="E24" s="33"/>
      <c r="F24" s="47"/>
      <c r="G24" s="32"/>
      <c r="H24" s="32"/>
      <c r="I24" s="32"/>
    </row>
    <row r="25" spans="1:9" ht="31.2" x14ac:dyDescent="0.35">
      <c r="A25" s="1" t="s">
        <v>8</v>
      </c>
      <c r="B25" s="49"/>
      <c r="C25" s="15" t="s">
        <v>53</v>
      </c>
      <c r="D25" s="48" t="s">
        <v>79</v>
      </c>
      <c r="E25" s="33" t="s">
        <v>3</v>
      </c>
      <c r="F25" s="32">
        <f t="shared" ref="F25:F27" si="2">SUM(G25:I25)</f>
        <v>10281.6</v>
      </c>
      <c r="G25" s="32">
        <v>3427.2</v>
      </c>
      <c r="H25" s="32">
        <v>3427.2</v>
      </c>
      <c r="I25" s="32">
        <v>3427.2</v>
      </c>
    </row>
    <row r="26" spans="1:9" ht="31.2" x14ac:dyDescent="0.35">
      <c r="A26" s="1" t="s">
        <v>6</v>
      </c>
      <c r="B26" s="49"/>
      <c r="C26" s="15" t="s">
        <v>94</v>
      </c>
      <c r="D26" s="49"/>
      <c r="E26" s="33" t="s">
        <v>3</v>
      </c>
      <c r="F26" s="32">
        <f t="shared" si="2"/>
        <v>3601.8</v>
      </c>
      <c r="G26" s="32">
        <v>1200.5999999999999</v>
      </c>
      <c r="H26" s="32">
        <v>1200.5999999999999</v>
      </c>
      <c r="I26" s="32">
        <v>1200.5999999999999</v>
      </c>
    </row>
    <row r="27" spans="1:9" ht="46.8" x14ac:dyDescent="0.35">
      <c r="A27" s="1" t="s">
        <v>9</v>
      </c>
      <c r="B27" s="49"/>
      <c r="C27" s="15" t="s">
        <v>54</v>
      </c>
      <c r="D27" s="49"/>
      <c r="E27" s="33" t="s">
        <v>3</v>
      </c>
      <c r="F27" s="32">
        <f t="shared" si="2"/>
        <v>12852</v>
      </c>
      <c r="G27" s="32">
        <v>4284</v>
      </c>
      <c r="H27" s="32">
        <v>4284</v>
      </c>
      <c r="I27" s="32">
        <v>4284</v>
      </c>
    </row>
    <row r="28" spans="1:9" ht="77.400000000000006" customHeight="1" x14ac:dyDescent="0.35">
      <c r="A28" s="1" t="s">
        <v>7</v>
      </c>
      <c r="B28" s="49"/>
      <c r="C28" s="15" t="s">
        <v>55</v>
      </c>
      <c r="D28" s="50"/>
      <c r="E28" s="33" t="s">
        <v>3</v>
      </c>
      <c r="F28" s="32">
        <f>SUM(G28:I28)</f>
        <v>3996.6</v>
      </c>
      <c r="G28" s="32">
        <v>1332.2</v>
      </c>
      <c r="H28" s="32">
        <v>1332.2</v>
      </c>
      <c r="I28" s="32">
        <v>1332.2</v>
      </c>
    </row>
    <row r="29" spans="1:9" x14ac:dyDescent="0.35">
      <c r="B29" s="51" t="s">
        <v>35</v>
      </c>
      <c r="C29" s="51"/>
      <c r="D29" s="33"/>
      <c r="E29" s="33"/>
      <c r="F29" s="43">
        <f>SUM(F25:F28)</f>
        <v>30732</v>
      </c>
      <c r="G29" s="43">
        <f>SUM(G25:G28)</f>
        <v>10244</v>
      </c>
      <c r="H29" s="43">
        <f t="shared" ref="H29:I29" si="3">SUM(H25:H28)</f>
        <v>10244</v>
      </c>
      <c r="I29" s="43">
        <f t="shared" si="3"/>
        <v>10244</v>
      </c>
    </row>
    <row r="30" spans="1:9" ht="31.2" x14ac:dyDescent="0.35">
      <c r="B30" s="48" t="s">
        <v>58</v>
      </c>
      <c r="C30" s="15" t="s">
        <v>56</v>
      </c>
      <c r="D30" s="33"/>
      <c r="E30" s="33"/>
      <c r="F30" s="47"/>
      <c r="G30" s="32"/>
      <c r="H30" s="32"/>
      <c r="I30" s="32"/>
    </row>
    <row r="31" spans="1:9" ht="46.8" x14ac:dyDescent="0.35">
      <c r="A31" s="1" t="s">
        <v>10</v>
      </c>
      <c r="B31" s="49"/>
      <c r="C31" s="15" t="s">
        <v>57</v>
      </c>
      <c r="D31" s="33" t="s">
        <v>79</v>
      </c>
      <c r="E31" s="33" t="s">
        <v>3</v>
      </c>
      <c r="F31" s="32">
        <f>SUM(G31:I31)</f>
        <v>4816.3</v>
      </c>
      <c r="G31" s="32">
        <v>1546.4</v>
      </c>
      <c r="H31" s="32">
        <v>1604.7</v>
      </c>
      <c r="I31" s="32">
        <v>1665.2</v>
      </c>
    </row>
    <row r="32" spans="1:9" x14ac:dyDescent="0.35">
      <c r="B32" s="51" t="s">
        <v>35</v>
      </c>
      <c r="C32" s="51"/>
      <c r="D32" s="33"/>
      <c r="E32" s="33"/>
      <c r="F32" s="43">
        <f>SUM(F31)</f>
        <v>4816.3</v>
      </c>
      <c r="G32" s="43">
        <f t="shared" ref="G32:I32" si="4">SUM(G31)</f>
        <v>1546.4</v>
      </c>
      <c r="H32" s="43">
        <f t="shared" si="4"/>
        <v>1604.7</v>
      </c>
      <c r="I32" s="43">
        <f t="shared" si="4"/>
        <v>1665.2</v>
      </c>
    </row>
    <row r="33" spans="2:9" ht="31.2" x14ac:dyDescent="0.35">
      <c r="B33" s="48" t="s">
        <v>59</v>
      </c>
      <c r="C33" s="15" t="s">
        <v>61</v>
      </c>
      <c r="D33" s="33"/>
      <c r="E33" s="33"/>
      <c r="F33" s="47"/>
      <c r="G33" s="32"/>
      <c r="H33" s="32"/>
      <c r="I33" s="32"/>
    </row>
    <row r="34" spans="2:9" ht="46.8" x14ac:dyDescent="0.35">
      <c r="B34" s="49"/>
      <c r="C34" s="15" t="s">
        <v>64</v>
      </c>
      <c r="D34" s="33" t="s">
        <v>79</v>
      </c>
      <c r="E34" s="33" t="s">
        <v>4</v>
      </c>
      <c r="F34" s="32">
        <f>SUM(G34:I34)</f>
        <v>229.9</v>
      </c>
      <c r="G34" s="32">
        <v>59.1</v>
      </c>
      <c r="H34" s="32">
        <v>85.4</v>
      </c>
      <c r="I34" s="32">
        <v>85.4</v>
      </c>
    </row>
    <row r="35" spans="2:9" x14ac:dyDescent="0.35">
      <c r="B35" s="51" t="s">
        <v>35</v>
      </c>
      <c r="C35" s="51"/>
      <c r="D35" s="33"/>
      <c r="E35" s="33"/>
      <c r="F35" s="43">
        <f>SUM(F34)</f>
        <v>229.9</v>
      </c>
      <c r="G35" s="43">
        <f t="shared" ref="G35:I35" si="5">SUM(G34)</f>
        <v>59.1</v>
      </c>
      <c r="H35" s="43">
        <f t="shared" si="5"/>
        <v>85.4</v>
      </c>
      <c r="I35" s="43">
        <f t="shared" si="5"/>
        <v>85.4</v>
      </c>
    </row>
    <row r="36" spans="2:9" ht="31.2" x14ac:dyDescent="0.35">
      <c r="B36" s="48" t="s">
        <v>60</v>
      </c>
      <c r="C36" s="15" t="s">
        <v>62</v>
      </c>
      <c r="D36" s="33"/>
      <c r="E36" s="33"/>
      <c r="F36" s="47"/>
      <c r="G36" s="32"/>
      <c r="H36" s="32"/>
      <c r="I36" s="32"/>
    </row>
    <row r="37" spans="2:9" ht="31.2" x14ac:dyDescent="0.35">
      <c r="B37" s="49"/>
      <c r="C37" s="15" t="s">
        <v>63</v>
      </c>
      <c r="D37" s="48" t="s">
        <v>82</v>
      </c>
      <c r="E37" s="33" t="s">
        <v>4</v>
      </c>
      <c r="F37" s="32">
        <f t="shared" ref="F37:F39" si="6">SUM(G37:I37)</f>
        <v>220095.4</v>
      </c>
      <c r="G37" s="32">
        <v>77435.199999999997</v>
      </c>
      <c r="H37" s="32">
        <v>71330.100000000006</v>
      </c>
      <c r="I37" s="32">
        <v>71330.100000000006</v>
      </c>
    </row>
    <row r="38" spans="2:9" ht="31.2" x14ac:dyDescent="0.35">
      <c r="B38" s="49"/>
      <c r="C38" s="15" t="s">
        <v>65</v>
      </c>
      <c r="D38" s="49"/>
      <c r="E38" s="33" t="s">
        <v>4</v>
      </c>
      <c r="F38" s="32">
        <f t="shared" si="6"/>
        <v>17</v>
      </c>
      <c r="G38" s="32">
        <v>17</v>
      </c>
      <c r="H38" s="32">
        <v>0</v>
      </c>
      <c r="I38" s="32">
        <v>0</v>
      </c>
    </row>
    <row r="39" spans="2:9" ht="46.8" x14ac:dyDescent="0.35">
      <c r="B39" s="49"/>
      <c r="C39" s="15" t="s">
        <v>66</v>
      </c>
      <c r="D39" s="50"/>
      <c r="E39" s="33" t="s">
        <v>3</v>
      </c>
      <c r="F39" s="32">
        <f t="shared" si="6"/>
        <v>244363.5</v>
      </c>
      <c r="G39" s="32">
        <v>77431.600000000006</v>
      </c>
      <c r="H39" s="32">
        <v>81275.600000000006</v>
      </c>
      <c r="I39" s="32">
        <v>85656.3</v>
      </c>
    </row>
    <row r="40" spans="2:9" x14ac:dyDescent="0.35">
      <c r="B40" s="51" t="s">
        <v>35</v>
      </c>
      <c r="C40" s="51"/>
      <c r="D40" s="33"/>
      <c r="E40" s="33"/>
      <c r="F40" s="43">
        <f>SUM(F37:F39)</f>
        <v>464475.9</v>
      </c>
      <c r="G40" s="43">
        <f>SUM(G37:G39)</f>
        <v>154883.79999999999</v>
      </c>
      <c r="H40" s="43">
        <f t="shared" ref="H40:I40" si="7">SUM(H37:H39)</f>
        <v>152605.70000000001</v>
      </c>
      <c r="I40" s="43">
        <f t="shared" si="7"/>
        <v>156986.4</v>
      </c>
    </row>
    <row r="41" spans="2:9" ht="31.2" x14ac:dyDescent="0.35">
      <c r="B41" s="48" t="s">
        <v>67</v>
      </c>
      <c r="C41" s="15" t="s">
        <v>68</v>
      </c>
      <c r="D41" s="33"/>
      <c r="E41" s="33"/>
      <c r="F41" s="47"/>
      <c r="G41" s="32"/>
      <c r="H41" s="32"/>
      <c r="I41" s="32"/>
    </row>
    <row r="42" spans="2:9" ht="31.2" x14ac:dyDescent="0.35">
      <c r="B42" s="49"/>
      <c r="C42" s="15" t="s">
        <v>63</v>
      </c>
      <c r="D42" s="48" t="s">
        <v>81</v>
      </c>
      <c r="E42" s="33" t="s">
        <v>4</v>
      </c>
      <c r="F42" s="32">
        <f t="shared" ref="F42:F44" si="8">SUM(G42:I42)</f>
        <v>40771.699999999997</v>
      </c>
      <c r="G42" s="32">
        <v>16805.099999999999</v>
      </c>
      <c r="H42" s="32">
        <v>11985.7</v>
      </c>
      <c r="I42" s="32">
        <v>11980.9</v>
      </c>
    </row>
    <row r="43" spans="2:9" ht="31.2" x14ac:dyDescent="0.35">
      <c r="B43" s="49"/>
      <c r="C43" s="15" t="s">
        <v>65</v>
      </c>
      <c r="D43" s="49"/>
      <c r="E43" s="33" t="s">
        <v>4</v>
      </c>
      <c r="F43" s="32">
        <f t="shared" si="8"/>
        <v>40.200000000000003</v>
      </c>
      <c r="G43" s="32">
        <v>40.200000000000003</v>
      </c>
      <c r="H43" s="32">
        <v>0</v>
      </c>
      <c r="I43" s="32">
        <v>0</v>
      </c>
    </row>
    <row r="44" spans="2:9" ht="62.4" x14ac:dyDescent="0.35">
      <c r="B44" s="49"/>
      <c r="C44" s="15" t="s">
        <v>69</v>
      </c>
      <c r="D44" s="50"/>
      <c r="E44" s="33" t="s">
        <v>3</v>
      </c>
      <c r="F44" s="32">
        <f t="shared" si="8"/>
        <v>323835.8</v>
      </c>
      <c r="G44" s="32">
        <v>103149.7</v>
      </c>
      <c r="H44" s="32">
        <v>107927.1</v>
      </c>
      <c r="I44" s="32">
        <v>112759</v>
      </c>
    </row>
    <row r="45" spans="2:9" x14ac:dyDescent="0.35">
      <c r="B45" s="51" t="s">
        <v>35</v>
      </c>
      <c r="C45" s="51"/>
      <c r="D45" s="33"/>
      <c r="E45" s="33"/>
      <c r="F45" s="43">
        <f>SUM(F42:F44)</f>
        <v>364647.7</v>
      </c>
      <c r="G45" s="43">
        <f>SUM(G42:G44)</f>
        <v>119995</v>
      </c>
      <c r="H45" s="43">
        <f t="shared" ref="H45:I45" si="9">SUM(H42:H44)</f>
        <v>119912.8</v>
      </c>
      <c r="I45" s="43">
        <f t="shared" si="9"/>
        <v>124739.9</v>
      </c>
    </row>
    <row r="46" spans="2:9" ht="31.2" x14ac:dyDescent="0.35">
      <c r="B46" s="48" t="s">
        <v>70</v>
      </c>
      <c r="C46" s="15" t="s">
        <v>71</v>
      </c>
      <c r="D46" s="33"/>
      <c r="E46" s="33"/>
      <c r="F46" s="47"/>
      <c r="G46" s="32"/>
      <c r="H46" s="32"/>
      <c r="I46" s="32"/>
    </row>
    <row r="47" spans="2:9" ht="62.4" x14ac:dyDescent="0.35">
      <c r="B47" s="49"/>
      <c r="C47" s="15" t="s">
        <v>72</v>
      </c>
      <c r="D47" s="48" t="s">
        <v>81</v>
      </c>
      <c r="E47" s="33" t="s">
        <v>11</v>
      </c>
      <c r="F47" s="32">
        <f t="shared" ref="F47:F48" si="10">SUM(G47:I47)</f>
        <v>30354.3</v>
      </c>
      <c r="G47" s="32">
        <v>10155.6</v>
      </c>
      <c r="H47" s="32">
        <v>10155.6</v>
      </c>
      <c r="I47" s="32">
        <v>10043.1</v>
      </c>
    </row>
    <row r="48" spans="2:9" ht="31.2" x14ac:dyDescent="0.35">
      <c r="B48" s="50"/>
      <c r="C48" s="15" t="s">
        <v>73</v>
      </c>
      <c r="D48" s="50"/>
      <c r="E48" s="33" t="s">
        <v>3</v>
      </c>
      <c r="F48" s="32">
        <f t="shared" si="10"/>
        <v>5301.6</v>
      </c>
      <c r="G48" s="32">
        <v>1767.2</v>
      </c>
      <c r="H48" s="32">
        <v>1767.2</v>
      </c>
      <c r="I48" s="32">
        <v>1767.2</v>
      </c>
    </row>
    <row r="49" spans="2:12" x14ac:dyDescent="0.35">
      <c r="B49" s="51" t="s">
        <v>35</v>
      </c>
      <c r="C49" s="51"/>
      <c r="D49" s="33"/>
      <c r="E49" s="33"/>
      <c r="F49" s="43">
        <f>SUM(F47:F48)</f>
        <v>35655.9</v>
      </c>
      <c r="G49" s="43">
        <f>SUM(G47:G48)</f>
        <v>11922.8</v>
      </c>
      <c r="H49" s="43">
        <f t="shared" ref="H49:I49" si="11">SUM(H47:H48)</f>
        <v>11922.8</v>
      </c>
      <c r="I49" s="43">
        <f t="shared" si="11"/>
        <v>11810.3</v>
      </c>
    </row>
    <row r="50" spans="2:12" ht="46.8" x14ac:dyDescent="0.35">
      <c r="B50" s="48" t="s">
        <v>102</v>
      </c>
      <c r="C50" s="34" t="s">
        <v>106</v>
      </c>
      <c r="D50" s="35"/>
      <c r="E50" s="35"/>
      <c r="F50" s="47"/>
      <c r="G50" s="32"/>
      <c r="H50" s="32"/>
      <c r="I50" s="32"/>
    </row>
    <row r="51" spans="2:12" ht="31.2" x14ac:dyDescent="0.35">
      <c r="B51" s="49"/>
      <c r="C51" s="52" t="s">
        <v>107</v>
      </c>
      <c r="D51" s="48" t="s">
        <v>81</v>
      </c>
      <c r="E51" s="35" t="s">
        <v>11</v>
      </c>
      <c r="F51" s="32">
        <f t="shared" ref="F51:F53" si="12">SUM(G51:I51)</f>
        <v>33534.6</v>
      </c>
      <c r="G51" s="32">
        <v>10944.4</v>
      </c>
      <c r="H51" s="32">
        <v>11097.3</v>
      </c>
      <c r="I51" s="32">
        <v>11492.9</v>
      </c>
      <c r="J51" s="40"/>
      <c r="K51" s="40"/>
      <c r="L51" s="40"/>
    </row>
    <row r="52" spans="2:12" ht="31.2" x14ac:dyDescent="0.35">
      <c r="B52" s="49"/>
      <c r="C52" s="53"/>
      <c r="D52" s="49"/>
      <c r="E52" s="35" t="s">
        <v>3</v>
      </c>
      <c r="F52" s="32">
        <f t="shared" si="12"/>
        <v>6868.4</v>
      </c>
      <c r="G52" s="32">
        <v>2241.6</v>
      </c>
      <c r="H52" s="32">
        <v>2272.9</v>
      </c>
      <c r="I52" s="32">
        <v>2353.9</v>
      </c>
      <c r="J52" s="40"/>
      <c r="K52" s="40"/>
      <c r="L52" s="40"/>
    </row>
    <row r="53" spans="2:12" ht="31.2" x14ac:dyDescent="0.35">
      <c r="B53" s="50"/>
      <c r="C53" s="54"/>
      <c r="D53" s="50"/>
      <c r="E53" s="35" t="s">
        <v>4</v>
      </c>
      <c r="F53" s="32">
        <f t="shared" si="12"/>
        <v>408.2</v>
      </c>
      <c r="G53" s="32">
        <v>133.19999999999999</v>
      </c>
      <c r="H53" s="32">
        <v>135.1</v>
      </c>
      <c r="I53" s="32">
        <v>139.9</v>
      </c>
      <c r="J53" s="40"/>
    </row>
    <row r="54" spans="2:12" x14ac:dyDescent="0.35">
      <c r="B54" s="51" t="s">
        <v>35</v>
      </c>
      <c r="C54" s="51"/>
      <c r="D54" s="35"/>
      <c r="E54" s="35"/>
      <c r="F54" s="43">
        <f>SUM(F51:F53)</f>
        <v>40811.199999999997</v>
      </c>
      <c r="G54" s="43">
        <f>SUM(G51:G53)</f>
        <v>13319.2</v>
      </c>
      <c r="H54" s="43">
        <f t="shared" ref="H54:I54" si="13">SUM(H51:H53)</f>
        <v>13505.3</v>
      </c>
      <c r="I54" s="43">
        <f t="shared" si="13"/>
        <v>13986.7</v>
      </c>
      <c r="J54" s="40"/>
    </row>
    <row r="55" spans="2:12" ht="28.95" customHeight="1" x14ac:dyDescent="0.35">
      <c r="B55" s="48" t="s">
        <v>103</v>
      </c>
      <c r="C55" s="15" t="s">
        <v>95</v>
      </c>
      <c r="D55" s="33"/>
      <c r="E55" s="33"/>
      <c r="F55" s="47"/>
      <c r="G55" s="32"/>
      <c r="H55" s="32"/>
      <c r="I55" s="32"/>
      <c r="J55" s="40"/>
    </row>
    <row r="56" spans="2:12" ht="31.2" x14ac:dyDescent="0.35">
      <c r="B56" s="49"/>
      <c r="C56" s="58" t="s">
        <v>63</v>
      </c>
      <c r="D56" s="33" t="s">
        <v>83</v>
      </c>
      <c r="E56" s="33" t="s">
        <v>4</v>
      </c>
      <c r="F56" s="32">
        <f>SUM(G56:I56)</f>
        <v>10930.8</v>
      </c>
      <c r="G56" s="32">
        <v>3672.3</v>
      </c>
      <c r="H56" s="32">
        <v>3629.2</v>
      </c>
      <c r="I56" s="32">
        <v>3629.3</v>
      </c>
    </row>
    <row r="57" spans="2:12" ht="109.2" x14ac:dyDescent="0.35">
      <c r="B57" s="49"/>
      <c r="C57" s="59"/>
      <c r="D57" s="33" t="s">
        <v>84</v>
      </c>
      <c r="E57" s="33" t="s">
        <v>4</v>
      </c>
      <c r="F57" s="32">
        <f>SUM(G57:I57)</f>
        <v>62719.6</v>
      </c>
      <c r="G57" s="32">
        <v>21263.599999999999</v>
      </c>
      <c r="H57" s="32">
        <v>20728</v>
      </c>
      <c r="I57" s="32">
        <v>20728</v>
      </c>
    </row>
    <row r="58" spans="2:12" x14ac:dyDescent="0.35">
      <c r="B58" s="51" t="s">
        <v>35</v>
      </c>
      <c r="C58" s="51"/>
      <c r="D58" s="33"/>
      <c r="E58" s="33"/>
      <c r="F58" s="43">
        <f>SUM(F56:F57)</f>
        <v>73650.399999999994</v>
      </c>
      <c r="G58" s="43">
        <f>SUM(G56:G57)</f>
        <v>24935.9</v>
      </c>
      <c r="H58" s="43">
        <f t="shared" ref="H58:I58" si="14">SUM(H56:H57)</f>
        <v>24357.200000000001</v>
      </c>
      <c r="I58" s="43">
        <f t="shared" si="14"/>
        <v>24357.3</v>
      </c>
    </row>
    <row r="59" spans="2:12" ht="46.8" x14ac:dyDescent="0.35">
      <c r="B59" s="48" t="s">
        <v>104</v>
      </c>
      <c r="C59" s="15" t="s">
        <v>96</v>
      </c>
      <c r="D59" s="33"/>
      <c r="E59" s="33"/>
      <c r="F59" s="47"/>
      <c r="G59" s="32"/>
      <c r="H59" s="32"/>
      <c r="I59" s="32"/>
    </row>
    <row r="60" spans="2:12" ht="46.8" x14ac:dyDescent="0.35">
      <c r="B60" s="49"/>
      <c r="C60" s="15" t="s">
        <v>74</v>
      </c>
      <c r="D60" s="33" t="s">
        <v>83</v>
      </c>
      <c r="E60" s="33" t="s">
        <v>4</v>
      </c>
      <c r="F60" s="32">
        <f>SUM(G60:I60)</f>
        <v>21816.799999999999</v>
      </c>
      <c r="G60" s="32">
        <v>7204.8</v>
      </c>
      <c r="H60" s="32">
        <v>7306</v>
      </c>
      <c r="I60" s="32">
        <v>7306</v>
      </c>
    </row>
    <row r="61" spans="2:12" x14ac:dyDescent="0.35">
      <c r="B61" s="51" t="s">
        <v>35</v>
      </c>
      <c r="C61" s="51"/>
      <c r="D61" s="33"/>
      <c r="E61" s="33"/>
      <c r="F61" s="43">
        <f>SUM(F60)</f>
        <v>21816.799999999999</v>
      </c>
      <c r="G61" s="43">
        <f t="shared" ref="G61" si="15">SUM(G60)</f>
        <v>7204.8</v>
      </c>
      <c r="H61" s="43">
        <f t="shared" ref="H61" si="16">SUM(H60)</f>
        <v>7306</v>
      </c>
      <c r="I61" s="43">
        <f t="shared" ref="I61" si="17">SUM(I60)</f>
        <v>7306</v>
      </c>
    </row>
    <row r="62" spans="2:12" ht="31.2" x14ac:dyDescent="0.35">
      <c r="B62" s="48" t="s">
        <v>105</v>
      </c>
      <c r="C62" s="15" t="s">
        <v>97</v>
      </c>
      <c r="D62" s="33"/>
      <c r="E62" s="33"/>
      <c r="F62" s="47"/>
      <c r="G62" s="32"/>
      <c r="H62" s="32"/>
      <c r="I62" s="32"/>
    </row>
    <row r="63" spans="2:12" ht="93.6" customHeight="1" x14ac:dyDescent="0.35">
      <c r="B63" s="49"/>
      <c r="C63" s="15" t="s">
        <v>101</v>
      </c>
      <c r="D63" s="33" t="s">
        <v>79</v>
      </c>
      <c r="E63" s="33" t="s">
        <v>3</v>
      </c>
      <c r="F63" s="32">
        <f>SUM(G63:I63)</f>
        <v>2549.1</v>
      </c>
      <c r="G63" s="32">
        <v>849.7</v>
      </c>
      <c r="H63" s="32">
        <v>849.7</v>
      </c>
      <c r="I63" s="32">
        <v>849.7</v>
      </c>
    </row>
    <row r="64" spans="2:12" x14ac:dyDescent="0.35">
      <c r="B64" s="51" t="s">
        <v>35</v>
      </c>
      <c r="C64" s="51"/>
      <c r="D64" s="33"/>
      <c r="E64" s="33"/>
      <c r="F64" s="43">
        <f>SUM(F63)</f>
        <v>2549.1</v>
      </c>
      <c r="G64" s="43">
        <f t="shared" ref="G64" si="18">SUM(G63)</f>
        <v>849.7</v>
      </c>
      <c r="H64" s="43">
        <f t="shared" ref="H64" si="19">SUM(H63)</f>
        <v>849.7</v>
      </c>
      <c r="I64" s="43">
        <f t="shared" ref="I64" si="20">SUM(I63)</f>
        <v>849.7</v>
      </c>
    </row>
    <row r="65" spans="2:9" ht="31.2" x14ac:dyDescent="0.35">
      <c r="B65" s="48" t="s">
        <v>76</v>
      </c>
      <c r="C65" s="15" t="s">
        <v>98</v>
      </c>
      <c r="D65" s="33"/>
      <c r="E65" s="33"/>
      <c r="F65" s="47"/>
      <c r="G65" s="32"/>
      <c r="H65" s="32"/>
      <c r="I65" s="32"/>
    </row>
    <row r="66" spans="2:9" ht="46.8" x14ac:dyDescent="0.35">
      <c r="B66" s="49"/>
      <c r="C66" s="15" t="s">
        <v>75</v>
      </c>
      <c r="D66" s="33" t="s">
        <v>79</v>
      </c>
      <c r="E66" s="33" t="s">
        <v>4</v>
      </c>
      <c r="F66" s="32">
        <f>SUM(G66:I66)</f>
        <v>10972.6</v>
      </c>
      <c r="G66" s="32">
        <v>3526.4</v>
      </c>
      <c r="H66" s="32">
        <v>3654.9</v>
      </c>
      <c r="I66" s="32">
        <v>3791.3</v>
      </c>
    </row>
    <row r="67" spans="2:9" x14ac:dyDescent="0.35">
      <c r="B67" s="51" t="s">
        <v>35</v>
      </c>
      <c r="C67" s="51"/>
      <c r="D67" s="33"/>
      <c r="E67" s="33"/>
      <c r="F67" s="43">
        <f>SUM(F66)</f>
        <v>10972.6</v>
      </c>
      <c r="G67" s="43">
        <f t="shared" ref="G67" si="21">SUM(G66)</f>
        <v>3526.4</v>
      </c>
      <c r="H67" s="43">
        <f t="shared" ref="H67" si="22">SUM(H66)</f>
        <v>3654.9</v>
      </c>
      <c r="I67" s="43">
        <f t="shared" ref="I67" si="23">SUM(I66)</f>
        <v>3791.3</v>
      </c>
    </row>
    <row r="68" spans="2:9" x14ac:dyDescent="0.35">
      <c r="B68" s="14" t="s">
        <v>76</v>
      </c>
      <c r="C68" s="15" t="s">
        <v>36</v>
      </c>
      <c r="D68" s="33"/>
      <c r="E68" s="33"/>
      <c r="F68" s="47"/>
      <c r="G68" s="32"/>
      <c r="H68" s="32"/>
      <c r="I68" s="32"/>
    </row>
    <row r="69" spans="2:9" ht="18" customHeight="1" x14ac:dyDescent="0.35">
      <c r="B69" s="55" t="s">
        <v>37</v>
      </c>
      <c r="C69" s="56"/>
      <c r="D69" s="56"/>
      <c r="E69" s="57"/>
      <c r="F69" s="44">
        <f>SUM(F67,F64,F61,F58,F54,F49,F45,F40,F35,F32,F29,F23,F19)</f>
        <v>1067282.8999999999</v>
      </c>
      <c r="G69" s="43">
        <f t="shared" ref="G69:I69" si="24">SUM(G67,G64,G61,G58,G54,G49,G45,G40,G35,G32,G29,G23,G19)</f>
        <v>354642.1</v>
      </c>
      <c r="H69" s="43">
        <f t="shared" si="24"/>
        <v>351292.5</v>
      </c>
      <c r="I69" s="43">
        <f t="shared" si="24"/>
        <v>361348.3</v>
      </c>
    </row>
    <row r="70" spans="2:9" ht="18" customHeight="1" x14ac:dyDescent="0.35">
      <c r="B70" s="55" t="s">
        <v>12</v>
      </c>
      <c r="C70" s="56"/>
      <c r="D70" s="56"/>
      <c r="E70" s="57"/>
      <c r="F70" s="44">
        <f>SUMIF($E$13:$E$68,"федераль*",$F$13:$F$68)</f>
        <v>65616.100000000006</v>
      </c>
      <c r="G70" s="43">
        <f>SUMIF($E$13:$E$68,"федераль*",$G$13:$G$68)</f>
        <v>22827.200000000001</v>
      </c>
      <c r="H70" s="43">
        <f>SUMIF($E$13:$E$68,"федераль*",$H$13:$H$68)</f>
        <v>21252.9</v>
      </c>
      <c r="I70" s="43">
        <f>SUMIF($E$13:$E$68,"федераль*",$I$13:$I$68)</f>
        <v>21536</v>
      </c>
    </row>
    <row r="71" spans="2:9" ht="18" customHeight="1" x14ac:dyDescent="0.35">
      <c r="B71" s="55" t="s">
        <v>5</v>
      </c>
      <c r="C71" s="56"/>
      <c r="D71" s="56"/>
      <c r="E71" s="57"/>
      <c r="F71" s="44">
        <f>SUMIF($E$13:$E$68,"област*",$F$13:$F$68)</f>
        <v>633621.1</v>
      </c>
      <c r="G71" s="43">
        <f>SUMIF($E$13:$E$68,"област*",$G$13:$G$68)</f>
        <v>201643.9</v>
      </c>
      <c r="H71" s="43">
        <f>SUMIF($E$13:$E$68,"област*",$H$13:$H$68)</f>
        <v>211170.5</v>
      </c>
      <c r="I71" s="43">
        <f>SUMIF($E$13:$E$68,"област*",$I$13:$I$68)</f>
        <v>220806.7</v>
      </c>
    </row>
    <row r="72" spans="2:9" ht="18" customHeight="1" x14ac:dyDescent="0.35">
      <c r="B72" s="55" t="s">
        <v>38</v>
      </c>
      <c r="C72" s="56"/>
      <c r="D72" s="56"/>
      <c r="E72" s="57"/>
      <c r="F72" s="44">
        <f>SUMIF($E$13:$E$68,"местный*",$F$13:$F$68)</f>
        <v>368045.7</v>
      </c>
      <c r="G72" s="43">
        <f>SUMIF($E$13:$E$68,"местный*",$G$13:$G$68)</f>
        <v>130171</v>
      </c>
      <c r="H72" s="43">
        <f>SUMIF($E$13:$E$68,"местный*",$H$13:$H$68)</f>
        <v>118869.1</v>
      </c>
      <c r="I72" s="43">
        <f>SUMIF($E$13:$E$68,"местный*",$I$13:$I$68)</f>
        <v>119005.6</v>
      </c>
    </row>
    <row r="73" spans="2:9" ht="18" customHeight="1" x14ac:dyDescent="0.35">
      <c r="B73" s="55" t="s">
        <v>39</v>
      </c>
      <c r="C73" s="56"/>
      <c r="D73" s="56"/>
      <c r="E73" s="57"/>
      <c r="F73" s="44">
        <v>0</v>
      </c>
      <c r="G73" s="43">
        <v>0</v>
      </c>
      <c r="H73" s="43">
        <v>0</v>
      </c>
      <c r="I73" s="43">
        <v>0</v>
      </c>
    </row>
    <row r="75" spans="2:9" ht="18" customHeight="1" x14ac:dyDescent="0.35">
      <c r="F75" s="45">
        <f>SUM(F70:F73)-F69</f>
        <v>0</v>
      </c>
      <c r="G75" s="45">
        <f t="shared" ref="G75:I75" si="25">SUM(G70:G73)-G69</f>
        <v>0</v>
      </c>
      <c r="H75" s="45">
        <f t="shared" si="25"/>
        <v>0</v>
      </c>
      <c r="I75" s="45">
        <f t="shared" si="25"/>
        <v>0</v>
      </c>
    </row>
    <row r="76" spans="2:9" ht="18" customHeight="1" x14ac:dyDescent="0.35"/>
    <row r="77" spans="2:9" ht="18" customHeight="1" x14ac:dyDescent="0.35"/>
    <row r="82" spans="4:9" ht="113.4" customHeight="1" x14ac:dyDescent="0.35"/>
    <row r="83" spans="4:9" ht="39.6" customHeight="1" x14ac:dyDescent="0.35"/>
    <row r="84" spans="4:9" ht="53.4" customHeight="1" x14ac:dyDescent="0.35"/>
    <row r="85" spans="4:9" ht="40.200000000000003" customHeight="1" x14ac:dyDescent="0.35"/>
    <row r="86" spans="4:9" ht="35.4" customHeight="1" x14ac:dyDescent="0.35"/>
    <row r="87" spans="4:9" s="10" customFormat="1" ht="20.399999999999999" customHeight="1" x14ac:dyDescent="0.3">
      <c r="D87" s="37"/>
      <c r="E87" s="37"/>
      <c r="F87" s="46"/>
      <c r="G87" s="25"/>
      <c r="H87" s="25"/>
      <c r="I87" s="25"/>
    </row>
    <row r="88" spans="4:9" s="10" customFormat="1" ht="20.399999999999999" customHeight="1" x14ac:dyDescent="0.3">
      <c r="D88" s="37"/>
      <c r="E88" s="37"/>
      <c r="F88" s="46"/>
      <c r="G88" s="25"/>
      <c r="H88" s="25"/>
      <c r="I88" s="25"/>
    </row>
    <row r="89" spans="4:9" ht="20.399999999999999" customHeight="1" x14ac:dyDescent="0.35"/>
    <row r="91" spans="4:9" ht="78.599999999999994" customHeight="1" x14ac:dyDescent="0.35"/>
    <row r="97" spans="4:9" ht="40.950000000000003" customHeight="1" x14ac:dyDescent="0.35"/>
    <row r="98" spans="4:9" ht="75.900000000000006" customHeight="1" x14ac:dyDescent="0.35"/>
    <row r="99" spans="4:9" ht="78.599999999999994" customHeight="1" x14ac:dyDescent="0.35"/>
    <row r="100" spans="4:9" s="3" customFormat="1" ht="37.5" customHeight="1" x14ac:dyDescent="0.35">
      <c r="D100" s="38"/>
      <c r="E100" s="38"/>
      <c r="G100" s="25"/>
      <c r="H100" s="25"/>
      <c r="I100" s="25"/>
    </row>
    <row r="101" spans="4:9" ht="35.4" customHeight="1" x14ac:dyDescent="0.35"/>
    <row r="102" spans="4:9" ht="25.95" customHeight="1" x14ac:dyDescent="0.35"/>
    <row r="104" spans="4:9" ht="60" customHeight="1" x14ac:dyDescent="0.35"/>
    <row r="105" spans="4:9" ht="36" customHeight="1" x14ac:dyDescent="0.35"/>
    <row r="106" spans="4:9" ht="57" customHeight="1" x14ac:dyDescent="0.35"/>
    <row r="107" spans="4:9" ht="38.4" customHeight="1" x14ac:dyDescent="0.35"/>
    <row r="108" spans="4:9" ht="23.4" customHeight="1" x14ac:dyDescent="0.35"/>
    <row r="109" spans="4:9" ht="55.2" customHeight="1" x14ac:dyDescent="0.35"/>
    <row r="113" spans="4:9" ht="55.2" customHeight="1" x14ac:dyDescent="0.35"/>
    <row r="114" spans="4:9" s="3" customFormat="1" ht="22.2" customHeight="1" x14ac:dyDescent="0.35">
      <c r="D114" s="38"/>
      <c r="E114" s="38"/>
      <c r="G114" s="25"/>
      <c r="H114" s="25"/>
      <c r="I114" s="25"/>
    </row>
    <row r="115" spans="4:9" s="3" customFormat="1" ht="22.2" customHeight="1" x14ac:dyDescent="0.35">
      <c r="D115" s="38"/>
      <c r="E115" s="38"/>
      <c r="G115" s="25"/>
      <c r="H115" s="25"/>
      <c r="I115" s="25"/>
    </row>
    <row r="116" spans="4:9" s="3" customFormat="1" ht="22.2" customHeight="1" x14ac:dyDescent="0.35">
      <c r="D116" s="38"/>
      <c r="E116" s="38"/>
      <c r="G116" s="25"/>
      <c r="H116" s="25"/>
      <c r="I116" s="25"/>
    </row>
    <row r="117" spans="4:9" ht="35.1" customHeight="1" x14ac:dyDescent="0.35"/>
    <row r="118" spans="4:9" s="3" customFormat="1" ht="23.4" customHeight="1" x14ac:dyDescent="0.35">
      <c r="D118" s="38"/>
      <c r="E118" s="38"/>
      <c r="G118" s="25"/>
      <c r="H118" s="25"/>
      <c r="I118" s="25"/>
    </row>
    <row r="119" spans="4:9" s="3" customFormat="1" ht="42" customHeight="1" x14ac:dyDescent="0.35">
      <c r="D119" s="38"/>
      <c r="E119" s="38"/>
      <c r="G119" s="25"/>
      <c r="H119" s="25"/>
      <c r="I119" s="25"/>
    </row>
    <row r="120" spans="4:9" s="3" customFormat="1" ht="59.4" customHeight="1" x14ac:dyDescent="0.35">
      <c r="D120" s="38"/>
      <c r="E120" s="38"/>
      <c r="G120" s="25"/>
      <c r="H120" s="25"/>
      <c r="I120" s="25"/>
    </row>
    <row r="121" spans="4:9" s="3" customFormat="1" ht="29.4" customHeight="1" x14ac:dyDescent="0.35">
      <c r="D121" s="38"/>
      <c r="E121" s="38"/>
      <c r="G121" s="25"/>
      <c r="H121" s="25"/>
      <c r="I121" s="25"/>
    </row>
    <row r="122" spans="4:9" s="3" customFormat="1" ht="29.4" customHeight="1" x14ac:dyDescent="0.35">
      <c r="D122" s="38"/>
      <c r="E122" s="38"/>
      <c r="G122" s="25"/>
      <c r="H122" s="25"/>
      <c r="I122" s="25"/>
    </row>
    <row r="123" spans="4:9" s="3" customFormat="1" ht="29.4" customHeight="1" x14ac:dyDescent="0.35">
      <c r="D123" s="38"/>
      <c r="E123" s="38"/>
      <c r="G123" s="25"/>
      <c r="H123" s="25"/>
      <c r="I123" s="25"/>
    </row>
    <row r="124" spans="4:9" s="3" customFormat="1" ht="37.950000000000003" customHeight="1" x14ac:dyDescent="0.35">
      <c r="D124" s="38"/>
      <c r="E124" s="38"/>
      <c r="G124" s="25"/>
      <c r="H124" s="25"/>
      <c r="I124" s="25"/>
    </row>
    <row r="125" spans="4:9" s="3" customFormat="1" ht="23.4" customHeight="1" x14ac:dyDescent="0.35">
      <c r="D125" s="38"/>
      <c r="E125" s="38"/>
      <c r="G125" s="25"/>
      <c r="H125" s="25"/>
      <c r="I125" s="25"/>
    </row>
    <row r="126" spans="4:9" s="3" customFormat="1" ht="55.2" customHeight="1" x14ac:dyDescent="0.35">
      <c r="D126" s="38"/>
      <c r="E126" s="38"/>
      <c r="G126" s="25"/>
      <c r="H126" s="25"/>
      <c r="I126" s="25"/>
    </row>
    <row r="127" spans="4:9" s="3" customFormat="1" ht="29.4" customHeight="1" x14ac:dyDescent="0.35">
      <c r="D127" s="38"/>
      <c r="E127" s="38"/>
      <c r="G127" s="25"/>
      <c r="H127" s="25"/>
      <c r="I127" s="25"/>
    </row>
    <row r="128" spans="4:9" s="3" customFormat="1" ht="29.4" customHeight="1" x14ac:dyDescent="0.35">
      <c r="D128" s="38"/>
      <c r="E128" s="38"/>
      <c r="G128" s="25"/>
      <c r="H128" s="25"/>
      <c r="I128" s="25"/>
    </row>
    <row r="129" spans="4:9" s="3" customFormat="1" ht="35.1" customHeight="1" x14ac:dyDescent="0.35">
      <c r="D129" s="38"/>
      <c r="E129" s="38"/>
      <c r="G129" s="25"/>
      <c r="H129" s="25"/>
      <c r="I129" s="25"/>
    </row>
    <row r="130" spans="4:9" ht="35.4" customHeight="1" x14ac:dyDescent="0.35"/>
    <row r="133" spans="4:9" ht="18" customHeight="1" x14ac:dyDescent="0.35"/>
    <row r="138" spans="4:9" ht="111.6" customHeight="1" x14ac:dyDescent="0.35"/>
    <row r="139" spans="4:9" ht="38.4" customHeight="1" x14ac:dyDescent="0.35"/>
    <row r="140" spans="4:9" ht="55.5" customHeight="1" x14ac:dyDescent="0.35"/>
    <row r="141" spans="4:9" ht="18" customHeight="1" x14ac:dyDescent="0.35"/>
    <row r="142" spans="4:9" ht="46.2" customHeight="1" x14ac:dyDescent="0.35"/>
    <row r="143" spans="4:9" ht="63.6" customHeight="1" x14ac:dyDescent="0.35"/>
    <row r="144" spans="4:9" ht="38.4" customHeight="1" x14ac:dyDescent="0.35"/>
    <row r="145" spans="1:4" ht="18.600000000000001" customHeight="1" x14ac:dyDescent="0.35"/>
    <row r="146" spans="1:4" ht="22.2" customHeight="1" x14ac:dyDescent="0.35"/>
    <row r="147" spans="1:4" ht="40.5" customHeight="1" x14ac:dyDescent="0.35"/>
    <row r="148" spans="1:4" ht="21.6" customHeight="1" x14ac:dyDescent="0.35"/>
    <row r="149" spans="1:4" ht="42" customHeight="1" x14ac:dyDescent="0.35"/>
    <row r="150" spans="1:4" ht="38.4" customHeight="1" x14ac:dyDescent="0.35"/>
    <row r="151" spans="1:4" ht="18.600000000000001" customHeight="1" x14ac:dyDescent="0.35">
      <c r="A151" s="2"/>
      <c r="B151" s="2"/>
      <c r="C151" s="2"/>
      <c r="D151" s="39"/>
    </row>
    <row r="154" spans="1:4" ht="78" customHeight="1" x14ac:dyDescent="0.35"/>
    <row r="156" spans="1:4" ht="91.5" customHeight="1" x14ac:dyDescent="0.35"/>
    <row r="157" spans="1:4" ht="53.1" customHeight="1" x14ac:dyDescent="0.35"/>
    <row r="158" spans="1:4" ht="18.600000000000001" customHeight="1" x14ac:dyDescent="0.35"/>
    <row r="159" spans="1:4" ht="18.600000000000001" customHeight="1" x14ac:dyDescent="0.35"/>
  </sheetData>
  <mergeCells count="50">
    <mergeCell ref="G1:I1"/>
    <mergeCell ref="D13:D18"/>
    <mergeCell ref="C14:C16"/>
    <mergeCell ref="C17:C18"/>
    <mergeCell ref="B10:B18"/>
    <mergeCell ref="B3:I3"/>
    <mergeCell ref="B5:I5"/>
    <mergeCell ref="B4:I4"/>
    <mergeCell ref="F7:I7"/>
    <mergeCell ref="E7:E8"/>
    <mergeCell ref="B7:B8"/>
    <mergeCell ref="C7:C8"/>
    <mergeCell ref="D7:D8"/>
    <mergeCell ref="B69:E69"/>
    <mergeCell ref="B70:E70"/>
    <mergeCell ref="B23:C23"/>
    <mergeCell ref="B19:C19"/>
    <mergeCell ref="B20:B22"/>
    <mergeCell ref="B24:B28"/>
    <mergeCell ref="B29:C29"/>
    <mergeCell ref="D25:D28"/>
    <mergeCell ref="B58:C58"/>
    <mergeCell ref="B59:B60"/>
    <mergeCell ref="B61:C61"/>
    <mergeCell ref="B62:B63"/>
    <mergeCell ref="B64:C64"/>
    <mergeCell ref="B45:C45"/>
    <mergeCell ref="B49:C49"/>
    <mergeCell ref="B46:B48"/>
    <mergeCell ref="B71:E71"/>
    <mergeCell ref="B72:E72"/>
    <mergeCell ref="B73:E73"/>
    <mergeCell ref="B30:B31"/>
    <mergeCell ref="B32:C32"/>
    <mergeCell ref="B33:B34"/>
    <mergeCell ref="B35:C35"/>
    <mergeCell ref="B36:B39"/>
    <mergeCell ref="B40:C40"/>
    <mergeCell ref="B41:B44"/>
    <mergeCell ref="D37:D39"/>
    <mergeCell ref="B65:B66"/>
    <mergeCell ref="B67:C67"/>
    <mergeCell ref="C56:C57"/>
    <mergeCell ref="D47:D48"/>
    <mergeCell ref="D42:D44"/>
    <mergeCell ref="B55:B57"/>
    <mergeCell ref="B50:B53"/>
    <mergeCell ref="D51:D53"/>
    <mergeCell ref="B54:C54"/>
    <mergeCell ref="C51:C53"/>
  </mergeCells>
  <printOptions horizontalCentered="1"/>
  <pageMargins left="0.59055118110236227" right="0.39370078740157483" top="0.59055118110236227" bottom="0.59055118110236227" header="0.31496062992125984" footer="0.15748031496062992"/>
  <pageSetup paperSize="8" scale="128" firstPageNumber="4" fitToWidth="0" fitToHeight="0" orientation="landscape" useFirstPageNumber="1" r:id="rId1"/>
  <headerFooter>
    <oddHeader>&amp;C&amp;P</oddHeader>
  </headerFooter>
  <rowBreaks count="2" manualBreakCount="2">
    <brk id="50" min="1" max="8" man="1"/>
    <brk id="64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opLeftCell="A13" workbookViewId="0">
      <selection activeCell="H21" sqref="H21"/>
    </sheetView>
  </sheetViews>
  <sheetFormatPr defaultColWidth="8.6640625" defaultRowHeight="15.6" x14ac:dyDescent="0.3"/>
  <cols>
    <col min="1" max="1" width="11.109375" style="4" customWidth="1"/>
    <col min="2" max="5" width="14.33203125" style="6" customWidth="1"/>
    <col min="6" max="6" width="8.5546875" style="6" customWidth="1"/>
    <col min="7" max="7" width="6.88671875" style="6" customWidth="1"/>
    <col min="8" max="8" width="23.21875" style="6" customWidth="1"/>
    <col min="9" max="9" width="15.6640625" style="6" customWidth="1"/>
    <col min="10" max="10" width="14.44140625" style="6" customWidth="1"/>
    <col min="11" max="11" width="15.33203125" style="6" customWidth="1"/>
    <col min="12" max="12" width="14.5546875" style="5" customWidth="1"/>
    <col min="13" max="40" width="8.6640625" style="5"/>
    <col min="41" max="16384" width="8.6640625" style="4"/>
  </cols>
  <sheetData>
    <row r="1" spans="1:48" x14ac:dyDescent="0.3">
      <c r="B1" s="6" t="s">
        <v>19</v>
      </c>
      <c r="C1" s="6" t="s">
        <v>18</v>
      </c>
      <c r="D1" s="6" t="s">
        <v>20</v>
      </c>
      <c r="E1" s="6" t="s">
        <v>17</v>
      </c>
      <c r="G1" s="5"/>
      <c r="H1" s="5"/>
      <c r="I1" s="5"/>
      <c r="J1" s="5"/>
      <c r="K1" s="5"/>
      <c r="AO1" s="5"/>
      <c r="AP1" s="5"/>
      <c r="AQ1" s="5"/>
      <c r="AR1" s="5"/>
      <c r="AS1" s="5"/>
      <c r="AT1" s="5"/>
      <c r="AU1" s="5"/>
      <c r="AV1" s="5"/>
    </row>
    <row r="2" spans="1:48" x14ac:dyDescent="0.3">
      <c r="A2" s="4" t="s">
        <v>16</v>
      </c>
      <c r="B2" s="6">
        <f>SUM(B5:B15)</f>
        <v>3495742.9</v>
      </c>
      <c r="C2" s="6">
        <f>SUM(C5:C15)</f>
        <v>1233285.5</v>
      </c>
      <c r="D2" s="6">
        <f t="shared" ref="D2:E2" si="0">SUM(D5:D15)</f>
        <v>98310.7</v>
      </c>
      <c r="E2" s="6">
        <f t="shared" si="0"/>
        <v>2164146.7000000002</v>
      </c>
      <c r="F2" s="6">
        <f>B2-C2-D2-E2</f>
        <v>0</v>
      </c>
      <c r="G2" s="5"/>
      <c r="H2" s="5" t="s">
        <v>42</v>
      </c>
      <c r="I2" s="5"/>
      <c r="J2" s="5"/>
      <c r="K2" s="5"/>
      <c r="AO2" s="5"/>
      <c r="AP2" s="5"/>
      <c r="AQ2" s="5"/>
      <c r="AR2" s="5"/>
      <c r="AS2" s="5"/>
      <c r="AT2" s="5"/>
      <c r="AU2" s="5"/>
      <c r="AV2" s="5"/>
    </row>
    <row r="3" spans="1:48" x14ac:dyDescent="0.3">
      <c r="A3" s="68" t="s">
        <v>15</v>
      </c>
      <c r="B3" s="67" t="s">
        <v>14</v>
      </c>
      <c r="C3" s="66" t="s">
        <v>13</v>
      </c>
      <c r="D3" s="66"/>
      <c r="E3" s="66"/>
      <c r="G3" s="5"/>
      <c r="H3" s="18" t="s">
        <v>43</v>
      </c>
      <c r="I3" s="6">
        <f>SUM(B5:B12)</f>
        <v>2428460</v>
      </c>
      <c r="J3" s="5" t="s">
        <v>44</v>
      </c>
      <c r="K3" s="5"/>
      <c r="AO3" s="5"/>
      <c r="AP3" s="5"/>
      <c r="AQ3" s="5"/>
      <c r="AR3" s="5"/>
      <c r="AS3" s="5"/>
      <c r="AT3" s="5"/>
      <c r="AU3" s="5"/>
      <c r="AV3" s="5"/>
    </row>
    <row r="4" spans="1:48" s="7" customFormat="1" ht="15" customHeight="1" x14ac:dyDescent="0.3">
      <c r="A4" s="68"/>
      <c r="B4" s="67"/>
      <c r="C4" s="12" t="s">
        <v>22</v>
      </c>
      <c r="D4" s="12" t="s">
        <v>23</v>
      </c>
      <c r="E4" s="12" t="s">
        <v>17</v>
      </c>
      <c r="F4" s="9"/>
      <c r="G4" s="8"/>
      <c r="H4" s="18" t="s">
        <v>45</v>
      </c>
      <c r="I4" s="19">
        <f>SUM(D5:D12)</f>
        <v>32694.6</v>
      </c>
      <c r="J4" s="5" t="s">
        <v>44</v>
      </c>
      <c r="L4" s="20"/>
      <c r="M4" s="20"/>
      <c r="N4" s="20"/>
      <c r="O4" s="21"/>
      <c r="P4" s="8"/>
      <c r="Q4" s="8"/>
      <c r="R4" s="8"/>
      <c r="S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x14ac:dyDescent="0.3">
      <c r="A5" s="11">
        <v>2014</v>
      </c>
      <c r="B5" s="22">
        <v>273928.09999999998</v>
      </c>
      <c r="C5" s="22">
        <v>95628.5</v>
      </c>
      <c r="D5" s="22">
        <v>0</v>
      </c>
      <c r="E5" s="22">
        <v>178299.6</v>
      </c>
      <c r="G5" s="5"/>
      <c r="H5" s="18" t="s">
        <v>46</v>
      </c>
      <c r="I5" s="6">
        <f>SUM(E5:E12)</f>
        <v>1530525.6</v>
      </c>
      <c r="J5" s="5" t="s">
        <v>44</v>
      </c>
      <c r="K5" s="5"/>
      <c r="AO5" s="5"/>
      <c r="AP5" s="5"/>
      <c r="AQ5" s="5"/>
      <c r="AR5" s="5"/>
      <c r="AS5" s="5"/>
      <c r="AT5" s="5"/>
      <c r="AU5" s="5"/>
      <c r="AV5" s="5"/>
    </row>
    <row r="6" spans="1:48" x14ac:dyDescent="0.3">
      <c r="A6" s="11">
        <v>2015</v>
      </c>
      <c r="B6" s="22">
        <v>281079.8</v>
      </c>
      <c r="C6" s="22">
        <v>104786.7</v>
      </c>
      <c r="D6" s="22">
        <v>0</v>
      </c>
      <c r="E6" s="22">
        <v>176293.1</v>
      </c>
      <c r="G6" s="5"/>
      <c r="H6" s="18" t="s">
        <v>47</v>
      </c>
      <c r="I6" s="6">
        <f>SUM(C5:C12)</f>
        <v>865239.8</v>
      </c>
      <c r="J6" s="5" t="s">
        <v>44</v>
      </c>
      <c r="K6" s="5"/>
      <c r="AO6" s="5"/>
      <c r="AP6" s="5"/>
      <c r="AQ6" s="5"/>
      <c r="AR6" s="5"/>
      <c r="AS6" s="5"/>
      <c r="AT6" s="5"/>
      <c r="AU6" s="5"/>
      <c r="AV6" s="5"/>
    </row>
    <row r="7" spans="1:48" x14ac:dyDescent="0.3">
      <c r="A7" s="11">
        <v>2016</v>
      </c>
      <c r="B7" s="22">
        <v>291785.8</v>
      </c>
      <c r="C7" s="22">
        <v>113468.2</v>
      </c>
      <c r="D7" s="22">
        <v>0</v>
      </c>
      <c r="E7" s="22">
        <v>178317.6</v>
      </c>
      <c r="G7" s="5"/>
      <c r="H7" s="4" t="s">
        <v>48</v>
      </c>
      <c r="I7" s="5"/>
      <c r="J7" s="5"/>
      <c r="K7" s="5"/>
      <c r="AO7" s="5"/>
      <c r="AP7" s="5"/>
      <c r="AQ7" s="5"/>
      <c r="AR7" s="5"/>
      <c r="AS7" s="5"/>
      <c r="AT7" s="5"/>
      <c r="AU7" s="5"/>
      <c r="AV7" s="5"/>
    </row>
    <row r="8" spans="1:48" x14ac:dyDescent="0.3">
      <c r="A8" s="11">
        <v>2017</v>
      </c>
      <c r="B8" s="22">
        <v>277682.40000000002</v>
      </c>
      <c r="C8" s="22">
        <v>103199.3</v>
      </c>
      <c r="D8" s="22">
        <v>0</v>
      </c>
      <c r="E8" s="22">
        <v>174483.1</v>
      </c>
      <c r="G8" s="5"/>
      <c r="H8" s="5"/>
      <c r="I8" s="5"/>
      <c r="J8" s="5"/>
      <c r="K8" s="5"/>
      <c r="AO8" s="5"/>
      <c r="AP8" s="5"/>
      <c r="AQ8" s="5"/>
      <c r="AR8" s="5"/>
      <c r="AS8" s="5"/>
      <c r="AT8" s="5"/>
      <c r="AU8" s="5"/>
      <c r="AV8" s="5"/>
    </row>
    <row r="9" spans="1:48" x14ac:dyDescent="0.3">
      <c r="A9" s="11">
        <v>2018</v>
      </c>
      <c r="B9" s="22">
        <v>298118.7</v>
      </c>
      <c r="C9" s="22">
        <v>94987.9</v>
      </c>
      <c r="D9" s="22">
        <v>0</v>
      </c>
      <c r="E9" s="22">
        <v>203130.8</v>
      </c>
      <c r="G9" s="5"/>
      <c r="H9" s="5" t="s">
        <v>49</v>
      </c>
      <c r="I9" s="5"/>
      <c r="J9" s="5"/>
      <c r="K9" s="5"/>
      <c r="AO9" s="5"/>
      <c r="AP9" s="5"/>
      <c r="AQ9" s="5"/>
      <c r="AR9" s="5"/>
      <c r="AS9" s="5"/>
      <c r="AT9" s="5"/>
      <c r="AU9" s="5"/>
      <c r="AV9" s="5"/>
    </row>
    <row r="10" spans="1:48" x14ac:dyDescent="0.3">
      <c r="A10" s="11">
        <v>2019</v>
      </c>
      <c r="B10" s="22">
        <v>302496</v>
      </c>
      <c r="C10" s="22">
        <v>111334.3</v>
      </c>
      <c r="D10" s="22">
        <v>0</v>
      </c>
      <c r="E10" s="22">
        <v>191161.7</v>
      </c>
      <c r="G10" s="5"/>
      <c r="H10" s="18" t="s">
        <v>43</v>
      </c>
      <c r="I10" s="6">
        <f>SUM(B13:B15)</f>
        <v>1067282.8999999999</v>
      </c>
      <c r="J10" s="5" t="s">
        <v>44</v>
      </c>
      <c r="K10" s="5"/>
      <c r="AO10" s="5"/>
      <c r="AP10" s="5"/>
      <c r="AQ10" s="5"/>
      <c r="AR10" s="5"/>
      <c r="AS10" s="5"/>
      <c r="AT10" s="5"/>
      <c r="AU10" s="5"/>
      <c r="AV10" s="5"/>
    </row>
    <row r="11" spans="1:48" x14ac:dyDescent="0.3">
      <c r="A11" s="11">
        <v>2020</v>
      </c>
      <c r="B11" s="22">
        <v>335847.8</v>
      </c>
      <c r="C11" s="22">
        <v>114459.9</v>
      </c>
      <c r="D11" s="22">
        <v>9869.2999999999993</v>
      </c>
      <c r="E11" s="22">
        <v>211518.6</v>
      </c>
      <c r="G11" s="5"/>
      <c r="H11" s="18" t="s">
        <v>45</v>
      </c>
      <c r="I11" s="19">
        <f>SUM(D13:D15)</f>
        <v>65616.100000000006</v>
      </c>
      <c r="J11" s="5" t="s">
        <v>44</v>
      </c>
      <c r="K11" s="5"/>
      <c r="AO11" s="5"/>
      <c r="AP11" s="5"/>
      <c r="AQ11" s="5"/>
      <c r="AR11" s="5"/>
      <c r="AS11" s="5"/>
      <c r="AT11" s="5"/>
      <c r="AU11" s="5"/>
      <c r="AV11" s="5"/>
    </row>
    <row r="12" spans="1:48" x14ac:dyDescent="0.3">
      <c r="A12" s="11">
        <v>2021</v>
      </c>
      <c r="B12" s="22">
        <v>367521.4</v>
      </c>
      <c r="C12" s="22">
        <v>127375</v>
      </c>
      <c r="D12" s="22">
        <v>22825.3</v>
      </c>
      <c r="E12" s="22">
        <v>217321.1</v>
      </c>
      <c r="G12" s="5"/>
      <c r="H12" s="18" t="s">
        <v>46</v>
      </c>
      <c r="I12" s="6">
        <f>SUM(E13:E15)</f>
        <v>633621.1</v>
      </c>
      <c r="J12" s="5" t="s">
        <v>44</v>
      </c>
      <c r="K12" s="5"/>
      <c r="AO12" s="5"/>
      <c r="AP12" s="5"/>
      <c r="AQ12" s="5"/>
      <c r="AR12" s="5"/>
      <c r="AS12" s="5"/>
      <c r="AT12" s="5"/>
      <c r="AU12" s="5"/>
      <c r="AV12" s="5"/>
    </row>
    <row r="13" spans="1:48" x14ac:dyDescent="0.3">
      <c r="A13" s="11">
        <v>2022</v>
      </c>
      <c r="B13" s="22">
        <f>'Сведения о фин-ии'!G69</f>
        <v>354642.1</v>
      </c>
      <c r="C13" s="22">
        <f>'Сведения о фин-ии'!G72</f>
        <v>130171</v>
      </c>
      <c r="D13" s="22">
        <f>'Сведения о фин-ии'!G70</f>
        <v>22827.200000000001</v>
      </c>
      <c r="E13" s="22">
        <f>'Сведения о фин-ии'!G71</f>
        <v>201643.9</v>
      </c>
      <c r="F13" s="6">
        <f>B13-C13-D13-E13</f>
        <v>0</v>
      </c>
      <c r="G13" s="5"/>
      <c r="H13" s="18" t="s">
        <v>47</v>
      </c>
      <c r="I13" s="6">
        <f>SUM(C13:C15)</f>
        <v>368045.7</v>
      </c>
      <c r="J13" s="5" t="s">
        <v>44</v>
      </c>
      <c r="K13" s="5"/>
      <c r="AO13" s="5"/>
      <c r="AP13" s="5"/>
      <c r="AQ13" s="5"/>
      <c r="AR13" s="5"/>
      <c r="AS13" s="5"/>
      <c r="AT13" s="5"/>
      <c r="AU13" s="5"/>
      <c r="AV13" s="5"/>
    </row>
    <row r="14" spans="1:48" ht="15" customHeight="1" x14ac:dyDescent="0.3">
      <c r="A14" s="11">
        <v>2023</v>
      </c>
      <c r="B14" s="22">
        <f>'Сведения о фин-ии'!H69</f>
        <v>351292.5</v>
      </c>
      <c r="C14" s="22">
        <f>'Сведения о фин-ии'!H72</f>
        <v>118869.1</v>
      </c>
      <c r="D14" s="22">
        <f>'Сведения о фин-ии'!H70</f>
        <v>21252.9</v>
      </c>
      <c r="E14" s="22">
        <f>'Сведения о фин-ии'!H71</f>
        <v>211170.5</v>
      </c>
      <c r="F14" s="6">
        <f t="shared" ref="F14:F15" si="1">B14-C14-D14-E14</f>
        <v>0</v>
      </c>
      <c r="G14" s="5"/>
      <c r="H14" s="4" t="s">
        <v>48</v>
      </c>
      <c r="I14" s="5"/>
      <c r="J14" s="5"/>
      <c r="K14" s="5"/>
      <c r="AO14" s="5"/>
      <c r="AP14" s="5"/>
      <c r="AQ14" s="5"/>
      <c r="AR14" s="5"/>
      <c r="AS14" s="5"/>
      <c r="AT14" s="5"/>
      <c r="AU14" s="5"/>
      <c r="AV14" s="5"/>
    </row>
    <row r="15" spans="1:48" ht="15" customHeight="1" x14ac:dyDescent="0.3">
      <c r="A15" s="11">
        <v>2024</v>
      </c>
      <c r="B15" s="22">
        <f>'Сведения о фин-ии'!I69</f>
        <v>361348.3</v>
      </c>
      <c r="C15" s="22">
        <f>'Сведения о фин-ии'!I72</f>
        <v>119005.6</v>
      </c>
      <c r="D15" s="22">
        <f>'Сведения о фин-ии'!I70</f>
        <v>21536</v>
      </c>
      <c r="E15" s="22">
        <f>'Сведения о фин-ии'!I71</f>
        <v>220806.7</v>
      </c>
      <c r="F15" s="6">
        <f t="shared" si="1"/>
        <v>0</v>
      </c>
      <c r="G15" s="5"/>
      <c r="H15" s="5"/>
      <c r="I15" s="5"/>
      <c r="J15" s="5"/>
      <c r="K15" s="5"/>
      <c r="AO15" s="5"/>
      <c r="AP15" s="5"/>
      <c r="AQ15" s="5"/>
      <c r="AR15" s="5"/>
      <c r="AS15" s="5"/>
      <c r="AT15" s="5"/>
      <c r="AU15" s="5"/>
      <c r="AV15" s="5"/>
    </row>
    <row r="16" spans="1:48" ht="15" customHeight="1" x14ac:dyDescent="0.3">
      <c r="A16" s="11" t="s">
        <v>21</v>
      </c>
      <c r="B16" s="22">
        <f>SUM(B5:B15)</f>
        <v>3495742.9</v>
      </c>
      <c r="C16" s="22">
        <f>SUM(C5:C15)</f>
        <v>1233285.5</v>
      </c>
      <c r="D16" s="22">
        <f t="shared" ref="D16:E16" si="2">SUM(D5:D15)</f>
        <v>98310.7</v>
      </c>
      <c r="E16" s="22">
        <f t="shared" si="2"/>
        <v>2164146.7000000002</v>
      </c>
      <c r="G16" s="5"/>
      <c r="H16" s="5"/>
      <c r="I16" s="5"/>
      <c r="J16" s="5"/>
      <c r="K16" s="5"/>
      <c r="AO16" s="5"/>
      <c r="AP16" s="5"/>
      <c r="AQ16" s="5"/>
      <c r="AR16" s="5"/>
      <c r="AS16" s="5"/>
      <c r="AT16" s="5"/>
      <c r="AU16" s="5"/>
      <c r="AV16" s="5"/>
    </row>
    <row r="18" spans="8:12" x14ac:dyDescent="0.3">
      <c r="H18" s="65" t="s">
        <v>89</v>
      </c>
      <c r="I18" s="65" t="s">
        <v>16</v>
      </c>
      <c r="J18" s="65" t="s">
        <v>90</v>
      </c>
      <c r="K18" s="65"/>
      <c r="L18" s="65"/>
    </row>
    <row r="19" spans="8:12" ht="78" customHeight="1" x14ac:dyDescent="0.3">
      <c r="H19" s="65"/>
      <c r="I19" s="65"/>
      <c r="J19" s="30" t="s">
        <v>92</v>
      </c>
      <c r="K19" s="30" t="s">
        <v>77</v>
      </c>
      <c r="L19" s="30" t="s">
        <v>78</v>
      </c>
    </row>
    <row r="20" spans="8:12" x14ac:dyDescent="0.3">
      <c r="H20" s="30">
        <v>1</v>
      </c>
      <c r="I20" s="30">
        <v>2</v>
      </c>
      <c r="J20" s="30">
        <v>3</v>
      </c>
      <c r="K20" s="30">
        <v>4</v>
      </c>
      <c r="L20" s="30">
        <v>5</v>
      </c>
    </row>
    <row r="21" spans="8:12" ht="93" customHeight="1" x14ac:dyDescent="0.3">
      <c r="H21" s="31" t="s">
        <v>93</v>
      </c>
      <c r="I21" s="32">
        <f>SUM(J21:L21)</f>
        <v>1067282.8999999999</v>
      </c>
      <c r="J21" s="32">
        <f>B13</f>
        <v>354642.1</v>
      </c>
      <c r="K21" s="32">
        <f>B14</f>
        <v>351292.5</v>
      </c>
      <c r="L21" s="32">
        <f>B15</f>
        <v>361348.3</v>
      </c>
    </row>
    <row r="22" spans="8:12" x14ac:dyDescent="0.3">
      <c r="H22" s="31" t="s">
        <v>12</v>
      </c>
      <c r="I22" s="32">
        <f t="shared" ref="I22:I24" si="3">SUM(J22:L22)</f>
        <v>65616.100000000006</v>
      </c>
      <c r="J22" s="32">
        <f>D13</f>
        <v>22827.200000000001</v>
      </c>
      <c r="K22" s="32">
        <f>D14</f>
        <v>21252.9</v>
      </c>
      <c r="L22" s="32">
        <f>D15</f>
        <v>21536</v>
      </c>
    </row>
    <row r="23" spans="8:12" x14ac:dyDescent="0.3">
      <c r="H23" s="31" t="s">
        <v>5</v>
      </c>
      <c r="I23" s="32">
        <f t="shared" si="3"/>
        <v>633621.1</v>
      </c>
      <c r="J23" s="32">
        <f>E13</f>
        <v>201643.9</v>
      </c>
      <c r="K23" s="32">
        <f>E14</f>
        <v>211170.5</v>
      </c>
      <c r="L23" s="32">
        <f>E15</f>
        <v>220806.7</v>
      </c>
    </row>
    <row r="24" spans="8:12" x14ac:dyDescent="0.3">
      <c r="H24" s="31" t="s">
        <v>91</v>
      </c>
      <c r="I24" s="32">
        <f t="shared" si="3"/>
        <v>368045.7</v>
      </c>
      <c r="J24" s="32">
        <f>C13</f>
        <v>130171</v>
      </c>
      <c r="K24" s="32">
        <f>C14</f>
        <v>118869.1</v>
      </c>
      <c r="L24" s="32">
        <f>C15</f>
        <v>119005.6</v>
      </c>
    </row>
  </sheetData>
  <mergeCells count="6">
    <mergeCell ref="J18:L18"/>
    <mergeCell ref="C3:E3"/>
    <mergeCell ref="B3:B4"/>
    <mergeCell ref="A3:A4"/>
    <mergeCell ref="H18:H19"/>
    <mergeCell ref="I18:I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Суммы МП</vt:lpstr>
      <vt:lpstr>'Сведения о фин-ии'!Область_печати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2022-06-30T08:44:27Z</dcterms:modified>
</cp:coreProperties>
</file>