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86315102-C3CE-42B9-BC84-1D901B04FE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ПОРТ" sheetId="1" r:id="rId1"/>
    <sheet name="для МП" sheetId="2" r:id="rId2"/>
  </sheets>
  <definedNames>
    <definedName name="_xlnm.Print_Area" localSheetId="0">СПОРТ!$B$1:$I$33</definedName>
  </definedNames>
  <calcPr calcId="181029"/>
</workbook>
</file>

<file path=xl/calcChain.xml><?xml version="1.0" encoding="utf-8"?>
<calcChain xmlns="http://schemas.openxmlformats.org/spreadsheetml/2006/main">
  <c r="G27" i="1" l="1"/>
  <c r="I5" i="2"/>
  <c r="I4" i="2"/>
  <c r="I3" i="2"/>
  <c r="C11" i="2"/>
  <c r="C10" i="2"/>
  <c r="C9" i="2"/>
  <c r="C8" i="2"/>
  <c r="C7" i="2"/>
  <c r="C6" i="2"/>
  <c r="C5" i="2"/>
  <c r="C12" i="2" l="1"/>
  <c r="I6" i="2" l="1"/>
  <c r="I31" i="1" l="1"/>
  <c r="E15" i="2" s="1"/>
  <c r="H31" i="1"/>
  <c r="E14" i="2" s="1"/>
  <c r="G31" i="1"/>
  <c r="E13" i="2" s="1"/>
  <c r="F31" i="1"/>
  <c r="I30" i="1"/>
  <c r="D15" i="2" s="1"/>
  <c r="H30" i="1"/>
  <c r="D14" i="2" s="1"/>
  <c r="G30" i="1"/>
  <c r="D13" i="2" s="1"/>
  <c r="F30" i="1"/>
  <c r="I32" i="1"/>
  <c r="C15" i="2" s="1"/>
  <c r="H32" i="1"/>
  <c r="C14" i="2" s="1"/>
  <c r="G32" i="1"/>
  <c r="C13" i="2" s="1"/>
  <c r="I27" i="1"/>
  <c r="H27" i="1"/>
  <c r="F26" i="1"/>
  <c r="I24" i="1"/>
  <c r="H24" i="1"/>
  <c r="G24" i="1"/>
  <c r="F23" i="1"/>
  <c r="I21" i="1"/>
  <c r="H21" i="1"/>
  <c r="G21" i="1"/>
  <c r="F20" i="1"/>
  <c r="H18" i="1"/>
  <c r="I18" i="1"/>
  <c r="I29" i="1" s="1"/>
  <c r="B15" i="2" s="1"/>
  <c r="F15" i="2" s="1"/>
  <c r="G18" i="1"/>
  <c r="G29" i="1" s="1"/>
  <c r="B13" i="2" s="1"/>
  <c r="F17" i="1"/>
  <c r="I13" i="2" l="1"/>
  <c r="C2" i="2"/>
  <c r="C16" i="2"/>
  <c r="I11" i="2"/>
  <c r="D2" i="2"/>
  <c r="D16" i="2"/>
  <c r="I12" i="2"/>
  <c r="E16" i="2"/>
  <c r="E2" i="2"/>
  <c r="B16" i="2"/>
  <c r="I10" i="2"/>
  <c r="B2" i="2"/>
  <c r="H29" i="1"/>
  <c r="B14" i="2" s="1"/>
  <c r="F24" i="1"/>
  <c r="F27" i="1"/>
  <c r="F21" i="1"/>
  <c r="F32" i="1"/>
  <c r="F18" i="1"/>
  <c r="F29" i="1" l="1"/>
  <c r="F35" i="1" s="1"/>
  <c r="I35" i="1"/>
  <c r="H35" i="1"/>
  <c r="F14" i="2"/>
  <c r="G35" i="1"/>
  <c r="F2" i="2" l="1"/>
  <c r="F13" i="2"/>
</calcChain>
</file>

<file path=xl/sharedStrings.xml><?xml version="1.0" encoding="utf-8"?>
<sst xmlns="http://schemas.openxmlformats.org/spreadsheetml/2006/main" count="85" uniqueCount="63">
  <si>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</si>
  <si>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</si>
  <si>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</si>
  <si>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</si>
  <si>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</si>
  <si>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</si>
  <si>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</si>
  <si>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</si>
  <si>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</si>
  <si>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</si>
  <si>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</si>
  <si>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</si>
  <si>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</si>
  <si>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</si>
  <si>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</si>
  <si>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</si>
  <si>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</si>
  <si>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</si>
  <si>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</si>
  <si>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</si>
  <si>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</si>
  <si>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</si>
  <si>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</si>
  <si>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</si>
  <si>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Региональный проект</t>
  </si>
  <si>
    <t>очередной финансовый год 2022</t>
  </si>
  <si>
    <t>1-й год планово-го периода 2023</t>
  </si>
  <si>
    <t>2-й год планово-го периода 2024</t>
  </si>
  <si>
    <t xml:space="preserve">Ведомственный проект </t>
  </si>
  <si>
    <t>5.</t>
  </si>
  <si>
    <t>6.</t>
  </si>
  <si>
    <t>7.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</si>
  <si>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</si>
  <si>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</si>
  <si>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5. «Обеспечение деятельности органов местного самоуправления»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</si>
  <si>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</si>
  <si>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</si>
  <si>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</si>
  <si>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</si>
  <si>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</si>
  <si>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</si>
  <si>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</si>
  <si>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</si>
  <si>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</si>
  <si>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</si>
  <si>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</si>
  <si>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Всего:</t>
  </si>
  <si>
    <t>средства внебюджетных источников – 0 тыс. рублей.</t>
  </si>
  <si>
    <t>тыс. рублей, из них:</t>
  </si>
  <si>
    <t>средства областного бюджета –</t>
  </si>
  <si>
    <t xml:space="preserve">средства местного бюджета – </t>
  </si>
  <si>
    <t xml:space="preserve">Общий объем финансирования </t>
  </si>
  <si>
    <t xml:space="preserve">средства федерального бюджета  </t>
  </si>
  <si>
    <t>Этап 2022-2024</t>
  </si>
  <si>
    <t>«Развитие физической культуры, спорта и туризма в муниципальном образовании «город Десногорск» Смоленской области»</t>
  </si>
  <si>
    <t>Комплекс процессных мероприятий 1. «Развитие физической культуры и массового спорта, организация проведения физкультурно-оздоровительных и спортивно-массовых мероприятий»</t>
  </si>
  <si>
    <t>Мероприятие 1 Финансовое обеспечение на проведение городских, областных, Всероссийских, Международных соревнований</t>
  </si>
  <si>
    <t>Комплекс процессных мероприятий 3. «Предоставление спортивных сооружений для проведения учебно-тренировочных занятий и проведения спортивных мероприятий»</t>
  </si>
  <si>
    <t>Комплекс процессных мероприятий 4. «Создание благоприятных условий для занятий физической культуры и спортом»</t>
  </si>
  <si>
    <t>МБУ «ФОК Десна» г.Десногорска</t>
  </si>
  <si>
    <t>МБУ «Спортивная школа» г.Десногорска</t>
  </si>
  <si>
    <t>областного бюджета</t>
  </si>
  <si>
    <t>Этап 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</si>
</sst>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164" fontId="8" fillId="0" borderId="1" xfId="0" applyNumberFormat="1" applyFont="1" applyFill="1" applyBorder="1"/>
    <xf numFmtId="16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view="pageBreakPreview" topLeftCell="A13" zoomScale="85" zoomScaleNormal="60" zoomScaleSheetLayoutView="85" workbookViewId="0">
      <selection activeCell="D23" sqref="D23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63.88671875" style="6" customWidth="1"/>
    <col min="4" max="4" width="30" style="6" customWidth="1"/>
    <col min="5" max="9" width="17.1093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B1" s="48" t="s">
        <v>7</v>
      </c>
      <c r="C1" s="48"/>
      <c r="D1" s="48"/>
      <c r="E1" s="48"/>
      <c r="F1" s="48"/>
      <c r="G1" s="48"/>
      <c r="H1" s="48"/>
      <c r="I1" s="48"/>
      <c r="J1" s="7"/>
      <c r="K1" s="7"/>
    </row>
    <row r="2" spans="2:11" x14ac:dyDescent="0.3">
      <c r="B2" s="50" t="s">
        <v>54</v>
      </c>
      <c r="C2" s="50"/>
      <c r="D2" s="50"/>
      <c r="E2" s="50"/>
      <c r="F2" s="50"/>
      <c r="G2" s="50"/>
      <c r="H2" s="50"/>
      <c r="I2" s="50"/>
      <c r="J2" s="8"/>
      <c r="K2" s="8"/>
    </row>
    <row r="3" spans="2:11" x14ac:dyDescent="0.3">
      <c r="B3" s="49" t="s">
        <v>8</v>
      </c>
      <c r="C3" s="49"/>
      <c r="D3" s="49"/>
      <c r="E3" s="49"/>
      <c r="F3" s="49"/>
      <c r="G3" s="49"/>
      <c r="H3" s="49"/>
      <c r="I3" s="49"/>
      <c r="J3" s="8"/>
      <c r="K3" s="8"/>
    </row>
    <row r="5" spans="2:11" ht="33.6" customHeight="1" x14ac:dyDescent="0.3">
      <c r="B5" s="52" t="s">
        <v>0</v>
      </c>
      <c r="C5" s="52" t="s">
        <v>1</v>
      </c>
      <c r="D5" s="52" t="s">
        <v>9</v>
      </c>
      <c r="E5" s="45" t="s">
        <v>6</v>
      </c>
      <c r="F5" s="52" t="s">
        <v>10</v>
      </c>
      <c r="G5" s="52"/>
      <c r="H5" s="52"/>
      <c r="I5" s="52"/>
    </row>
    <row r="6" spans="2:11" ht="46.8" x14ac:dyDescent="0.3">
      <c r="B6" s="52"/>
      <c r="C6" s="52"/>
      <c r="D6" s="52"/>
      <c r="E6" s="53"/>
      <c r="F6" s="2" t="s">
        <v>2</v>
      </c>
      <c r="G6" s="3" t="s">
        <v>25</v>
      </c>
      <c r="H6" s="3" t="s">
        <v>26</v>
      </c>
      <c r="I6" s="3" t="s">
        <v>27</v>
      </c>
    </row>
    <row r="7" spans="2:1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1" ht="16.2" x14ac:dyDescent="0.3">
      <c r="B8" s="52" t="s">
        <v>11</v>
      </c>
      <c r="C8" s="4" t="s">
        <v>24</v>
      </c>
      <c r="D8" s="5"/>
      <c r="E8" s="5"/>
      <c r="F8" s="5"/>
      <c r="G8" s="5"/>
      <c r="H8" s="5"/>
      <c r="I8" s="5"/>
    </row>
    <row r="9" spans="2:11" ht="16.2" x14ac:dyDescent="0.3">
      <c r="B9" s="52"/>
      <c r="C9" s="4" t="s">
        <v>12</v>
      </c>
      <c r="D9" s="5"/>
      <c r="E9" s="5"/>
      <c r="F9" s="5"/>
      <c r="G9" s="5"/>
      <c r="H9" s="5"/>
      <c r="I9" s="5"/>
    </row>
    <row r="10" spans="2:11" ht="16.2" x14ac:dyDescent="0.3">
      <c r="B10" s="52"/>
      <c r="C10" s="4" t="s">
        <v>13</v>
      </c>
      <c r="D10" s="5"/>
      <c r="E10" s="5"/>
      <c r="F10" s="5"/>
      <c r="G10" s="5"/>
      <c r="H10" s="5"/>
      <c r="I10" s="5"/>
    </row>
    <row r="11" spans="2:11" ht="16.2" x14ac:dyDescent="0.3">
      <c r="B11" s="51" t="s">
        <v>14</v>
      </c>
      <c r="C11" s="51"/>
      <c r="D11" s="5"/>
      <c r="E11" s="5"/>
      <c r="F11" s="5"/>
      <c r="G11" s="5"/>
      <c r="H11" s="5"/>
      <c r="I11" s="5"/>
    </row>
    <row r="12" spans="2:11" ht="16.2" x14ac:dyDescent="0.3">
      <c r="B12" s="52" t="s">
        <v>15</v>
      </c>
      <c r="C12" s="4" t="s">
        <v>28</v>
      </c>
      <c r="D12" s="5"/>
      <c r="E12" s="5"/>
      <c r="F12" s="5"/>
      <c r="G12" s="5"/>
      <c r="H12" s="5"/>
      <c r="I12" s="5"/>
    </row>
    <row r="13" spans="2:11" ht="16.2" x14ac:dyDescent="0.3">
      <c r="B13" s="52"/>
      <c r="C13" s="4" t="s">
        <v>12</v>
      </c>
      <c r="D13" s="5"/>
      <c r="E13" s="5"/>
      <c r="F13" s="5"/>
      <c r="G13" s="5"/>
      <c r="H13" s="5"/>
      <c r="I13" s="5"/>
    </row>
    <row r="14" spans="2:11" ht="16.2" x14ac:dyDescent="0.3">
      <c r="B14" s="52"/>
      <c r="C14" s="4" t="s">
        <v>13</v>
      </c>
      <c r="D14" s="5"/>
      <c r="E14" s="5"/>
      <c r="F14" s="5"/>
      <c r="G14" s="5"/>
      <c r="H14" s="5"/>
      <c r="I14" s="5"/>
    </row>
    <row r="15" spans="2:11" ht="16.2" x14ac:dyDescent="0.3">
      <c r="B15" s="51" t="s">
        <v>16</v>
      </c>
      <c r="C15" s="51"/>
      <c r="D15" s="5"/>
      <c r="E15" s="5"/>
      <c r="F15" s="5"/>
      <c r="G15" s="5"/>
      <c r="H15" s="5"/>
      <c r="I15" s="5"/>
    </row>
    <row r="16" spans="2:11" ht="62.4" x14ac:dyDescent="0.3">
      <c r="B16" s="45" t="s">
        <v>17</v>
      </c>
      <c r="C16" s="4" t="s">
        <v>55</v>
      </c>
      <c r="D16" s="13"/>
      <c r="E16" s="13"/>
      <c r="F16" s="13"/>
      <c r="G16" s="13"/>
      <c r="H16" s="13"/>
      <c r="I16" s="13"/>
    </row>
    <row r="17" spans="2:9" ht="34.799999999999997" customHeight="1" x14ac:dyDescent="0.3">
      <c r="B17" s="46"/>
      <c r="C17" s="4" t="s">
        <v>56</v>
      </c>
      <c r="D17" s="2" t="s">
        <v>35</v>
      </c>
      <c r="E17" s="2" t="s">
        <v>3</v>
      </c>
      <c r="F17" s="1">
        <f>SUM(G17:I17)</f>
        <v>282</v>
      </c>
      <c r="G17" s="1">
        <v>50</v>
      </c>
      <c r="H17" s="1">
        <v>116</v>
      </c>
      <c r="I17" s="36">
        <v>116</v>
      </c>
    </row>
    <row r="18" spans="2:9" x14ac:dyDescent="0.3">
      <c r="B18" s="47" t="s">
        <v>18</v>
      </c>
      <c r="C18" s="47"/>
      <c r="D18" s="15"/>
      <c r="E18" s="15"/>
      <c r="F18" s="16">
        <f>SUM(G18:I18)</f>
        <v>282</v>
      </c>
      <c r="G18" s="16">
        <f>SUM(G17)</f>
        <v>50</v>
      </c>
      <c r="H18" s="16">
        <f t="shared" ref="H18:I18" si="0">SUM(H17)</f>
        <v>116</v>
      </c>
      <c r="I18" s="16">
        <f t="shared" si="0"/>
        <v>116</v>
      </c>
    </row>
    <row r="19" spans="2:9" ht="49.2" customHeight="1" x14ac:dyDescent="0.3">
      <c r="B19" s="45" t="s">
        <v>19</v>
      </c>
      <c r="C19" s="4" t="s">
        <v>57</v>
      </c>
      <c r="D19" s="13"/>
      <c r="E19" s="13"/>
      <c r="F19" s="14"/>
      <c r="G19" s="14"/>
      <c r="H19" s="14"/>
      <c r="I19" s="14"/>
    </row>
    <row r="20" spans="2:9" ht="31.2" x14ac:dyDescent="0.3">
      <c r="B20" s="46"/>
      <c r="C20" s="4" t="s">
        <v>32</v>
      </c>
      <c r="D20" s="18" t="s">
        <v>59</v>
      </c>
      <c r="E20" s="2" t="s">
        <v>3</v>
      </c>
      <c r="F20" s="1">
        <f>SUM(G20:I20)</f>
        <v>15750.7</v>
      </c>
      <c r="G20" s="1">
        <v>5238.5</v>
      </c>
      <c r="H20" s="1">
        <v>5256.1</v>
      </c>
      <c r="I20" s="36">
        <v>5256.1</v>
      </c>
    </row>
    <row r="21" spans="2:9" x14ac:dyDescent="0.3">
      <c r="B21" s="47" t="s">
        <v>18</v>
      </c>
      <c r="C21" s="47"/>
      <c r="D21" s="19"/>
      <c r="E21" s="15"/>
      <c r="F21" s="16">
        <f>SUM(G21:I21)</f>
        <v>15750.7</v>
      </c>
      <c r="G21" s="16">
        <f>SUM(G20)</f>
        <v>5238.5</v>
      </c>
      <c r="H21" s="16">
        <f t="shared" ref="H21" si="1">SUM(H20)</f>
        <v>5256.1</v>
      </c>
      <c r="I21" s="16">
        <f t="shared" ref="I21" si="2">SUM(I20)</f>
        <v>5256.1</v>
      </c>
    </row>
    <row r="22" spans="2:9" ht="31.8" customHeight="1" x14ac:dyDescent="0.3">
      <c r="B22" s="45" t="s">
        <v>29</v>
      </c>
      <c r="C22" s="4" t="s">
        <v>58</v>
      </c>
      <c r="D22" s="20"/>
      <c r="E22" s="13"/>
      <c r="F22" s="14"/>
      <c r="G22" s="14"/>
      <c r="H22" s="14"/>
      <c r="I22" s="14"/>
    </row>
    <row r="23" spans="2:9" ht="31.2" x14ac:dyDescent="0.3">
      <c r="B23" s="46"/>
      <c r="C23" s="4" t="s">
        <v>32</v>
      </c>
      <c r="D23" s="18" t="s">
        <v>60</v>
      </c>
      <c r="E23" s="2" t="s">
        <v>3</v>
      </c>
      <c r="F23" s="1">
        <f>SUM(G23:I23)</f>
        <v>16337.9</v>
      </c>
      <c r="G23" s="1">
        <v>5825.7</v>
      </c>
      <c r="H23" s="36">
        <v>5256.1</v>
      </c>
      <c r="I23" s="36">
        <v>5256.1</v>
      </c>
    </row>
    <row r="24" spans="2:9" x14ac:dyDescent="0.3">
      <c r="B24" s="47" t="s">
        <v>18</v>
      </c>
      <c r="C24" s="47"/>
      <c r="D24" s="19"/>
      <c r="E24" s="15"/>
      <c r="F24" s="16">
        <f>SUM(G24:I24)</f>
        <v>16337.9</v>
      </c>
      <c r="G24" s="16">
        <f>SUM(G23)</f>
        <v>5825.7</v>
      </c>
      <c r="H24" s="16">
        <f t="shared" ref="H24" si="3">SUM(H23)</f>
        <v>5256.1</v>
      </c>
      <c r="I24" s="16">
        <f t="shared" ref="I24" si="4">SUM(I23)</f>
        <v>5256.1</v>
      </c>
    </row>
    <row r="25" spans="2:9" ht="31.2" x14ac:dyDescent="0.3">
      <c r="B25" s="45" t="s">
        <v>30</v>
      </c>
      <c r="C25" s="4" t="s">
        <v>34</v>
      </c>
      <c r="D25" s="20"/>
      <c r="E25" s="13"/>
      <c r="F25" s="14"/>
      <c r="G25" s="14"/>
      <c r="H25" s="14"/>
      <c r="I25" s="14"/>
    </row>
    <row r="26" spans="2:9" ht="31.2" x14ac:dyDescent="0.3">
      <c r="B26" s="46"/>
      <c r="C26" s="4" t="s">
        <v>33</v>
      </c>
      <c r="D26" s="33" t="s">
        <v>35</v>
      </c>
      <c r="E26" s="2" t="s">
        <v>3</v>
      </c>
      <c r="F26" s="1">
        <f>SUM(G26:I26)</f>
        <v>1321.2</v>
      </c>
      <c r="G26" s="1">
        <v>423.2</v>
      </c>
      <c r="H26" s="1">
        <v>440.2</v>
      </c>
      <c r="I26" s="1">
        <v>457.8</v>
      </c>
    </row>
    <row r="27" spans="2:9" x14ac:dyDescent="0.3">
      <c r="B27" s="47" t="s">
        <v>18</v>
      </c>
      <c r="C27" s="47"/>
      <c r="D27" s="19"/>
      <c r="E27" s="15"/>
      <c r="F27" s="16">
        <f>SUM(G27:I27)</f>
        <v>1321.2</v>
      </c>
      <c r="G27" s="16">
        <f>SUM(G26)</f>
        <v>423.2</v>
      </c>
      <c r="H27" s="16">
        <f t="shared" ref="H27" si="5">SUM(H26)</f>
        <v>440.2</v>
      </c>
      <c r="I27" s="16">
        <f t="shared" ref="I27" si="6">SUM(I26)</f>
        <v>457.8</v>
      </c>
    </row>
    <row r="28" spans="2:9" x14ac:dyDescent="0.3">
      <c r="B28" s="2" t="s">
        <v>31</v>
      </c>
      <c r="C28" s="4" t="s">
        <v>20</v>
      </c>
      <c r="D28" s="13"/>
      <c r="E28" s="13"/>
      <c r="F28" s="1"/>
      <c r="G28" s="1"/>
      <c r="H28" s="1"/>
      <c r="I28" s="1"/>
    </row>
    <row r="29" spans="2:9" x14ac:dyDescent="0.3">
      <c r="B29" s="42" t="s">
        <v>21</v>
      </c>
      <c r="C29" s="43"/>
      <c r="D29" s="43"/>
      <c r="E29" s="44"/>
      <c r="F29" s="16">
        <f>SUM(F27,F24,F21,F18)</f>
        <v>33691.800000000003</v>
      </c>
      <c r="G29" s="16">
        <f t="shared" ref="G29:I29" si="7">SUM(G27,G24,G21,G18)</f>
        <v>11537.4</v>
      </c>
      <c r="H29" s="16">
        <f t="shared" si="7"/>
        <v>11068.400000000001</v>
      </c>
      <c r="I29" s="16">
        <f t="shared" si="7"/>
        <v>11086</v>
      </c>
    </row>
    <row r="30" spans="2:9" x14ac:dyDescent="0.3">
      <c r="B30" s="42" t="s">
        <v>5</v>
      </c>
      <c r="C30" s="43"/>
      <c r="D30" s="43"/>
      <c r="E30" s="44"/>
      <c r="F30" s="16">
        <f>SUMIF($E$16:$E$27,"федераль*",$F$16:$F$27)</f>
        <v>0</v>
      </c>
      <c r="G30" s="16">
        <f>SUMIF($E$16:$E$27,"федераль*",$G$16:$G$27)</f>
        <v>0</v>
      </c>
      <c r="H30" s="16">
        <f>SUMIF($E$16:$E$27,"федераль*",$H$16:$H$27)</f>
        <v>0</v>
      </c>
      <c r="I30" s="16">
        <f>SUMIF($E$16:$E$27,"федераль*",$I$16:$I$27)</f>
        <v>0</v>
      </c>
    </row>
    <row r="31" spans="2:9" x14ac:dyDescent="0.3">
      <c r="B31" s="42" t="s">
        <v>4</v>
      </c>
      <c r="C31" s="43"/>
      <c r="D31" s="43"/>
      <c r="E31" s="44"/>
      <c r="F31" s="16">
        <f>SUMIF($E$16:$E$27,"област*",$F$16:$F$27)</f>
        <v>0</v>
      </c>
      <c r="G31" s="16">
        <f>SUMIF($E$16:$E$27,"област*",$G$16:$G$27)</f>
        <v>0</v>
      </c>
      <c r="H31" s="16">
        <f>SUMIF($E$16:$E$27,"област*",$H$16:$H$27)</f>
        <v>0</v>
      </c>
      <c r="I31" s="16">
        <f>SUMIF($E$16:$E$27,"област*",$I$16:$I$27)</f>
        <v>0</v>
      </c>
    </row>
    <row r="32" spans="2:9" x14ac:dyDescent="0.3">
      <c r="B32" s="42" t="s">
        <v>22</v>
      </c>
      <c r="C32" s="43"/>
      <c r="D32" s="43"/>
      <c r="E32" s="44"/>
      <c r="F32" s="16">
        <f>SUMIF($E$16:$E$27,"местный*",$F$16:$F$27)</f>
        <v>33691.799999999996</v>
      </c>
      <c r="G32" s="16">
        <f>SUMIF($E$16:$E$27,"местный*",$G$16:$G$27)</f>
        <v>11537.400000000001</v>
      </c>
      <c r="H32" s="16">
        <f>SUMIF($E$16:$E$27,"местный*",$H$16:$H$27)</f>
        <v>11068.400000000001</v>
      </c>
      <c r="I32" s="16">
        <f>SUMIF($E$16:$E$27,"местный*",$I$16:$I$27)</f>
        <v>11086</v>
      </c>
    </row>
    <row r="33" spans="2:9" x14ac:dyDescent="0.3">
      <c r="B33" s="42" t="s">
        <v>23</v>
      </c>
      <c r="C33" s="43"/>
      <c r="D33" s="43"/>
      <c r="E33" s="44"/>
      <c r="F33" s="16">
        <v>0</v>
      </c>
      <c r="G33" s="16">
        <v>0</v>
      </c>
      <c r="H33" s="16">
        <v>0</v>
      </c>
      <c r="I33" s="16">
        <v>0</v>
      </c>
    </row>
    <row r="35" spans="2:9" x14ac:dyDescent="0.3">
      <c r="F35" s="17">
        <f>SUM(F30:F33)-F29</f>
        <v>0</v>
      </c>
      <c r="G35" s="17">
        <f t="shared" ref="G35:I35" si="8">SUM(G30:G33)-G29</f>
        <v>0</v>
      </c>
      <c r="H35" s="17">
        <f t="shared" si="8"/>
        <v>0</v>
      </c>
      <c r="I35" s="17">
        <f t="shared" si="8"/>
        <v>0</v>
      </c>
    </row>
    <row r="47" spans="2:9" s="9" customFormat="1" x14ac:dyDescent="0.3"/>
    <row r="48" spans="2:9" s="9" customFormat="1" x14ac:dyDescent="0.3"/>
    <row r="60" s="10" customFormat="1" x14ac:dyDescent="0.3"/>
    <row r="74" s="10" customFormat="1" x14ac:dyDescent="0.3"/>
    <row r="75" s="10" customFormat="1" x14ac:dyDescent="0.3"/>
    <row r="76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111" spans="1:4" x14ac:dyDescent="0.3">
      <c r="A111" s="11"/>
      <c r="B111" s="11"/>
      <c r="C111" s="11"/>
      <c r="D111" s="12"/>
    </row>
  </sheetData>
  <mergeCells count="25">
    <mergeCell ref="B1:I1"/>
    <mergeCell ref="B3:I3"/>
    <mergeCell ref="B2:I2"/>
    <mergeCell ref="B29:E29"/>
    <mergeCell ref="B30:E30"/>
    <mergeCell ref="B15:C15"/>
    <mergeCell ref="B11:C11"/>
    <mergeCell ref="B12:B14"/>
    <mergeCell ref="F5:I5"/>
    <mergeCell ref="B8:B10"/>
    <mergeCell ref="E5:E6"/>
    <mergeCell ref="B5:B6"/>
    <mergeCell ref="C5:C6"/>
    <mergeCell ref="D5:D6"/>
    <mergeCell ref="B31:E31"/>
    <mergeCell ref="B32:E32"/>
    <mergeCell ref="B33:E33"/>
    <mergeCell ref="B16:B17"/>
    <mergeCell ref="B18:C18"/>
    <mergeCell ref="B19:B20"/>
    <mergeCell ref="B21:C21"/>
    <mergeCell ref="B25:B26"/>
    <mergeCell ref="B27:C27"/>
    <mergeCell ref="B22:B23"/>
    <mergeCell ref="B24:C24"/>
  </mergeCells>
  <printOptions horizontalCentered="1"/>
  <pageMargins left="0.39370078740157483" right="0.19685039370078741" top="0.47244094488188981" bottom="0.39370078740157483" header="0.31496062992125984" footer="0.15748031496062992"/>
  <pageSetup paperSize="8" firstPageNumber="20" fitToWidth="0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7"/>
  <sheetViews>
    <sheetView workbookViewId="0">
      <selection activeCell="C15" sqref="C15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21875" style="23" customWidth="1"/>
    <col min="9" max="9" width="14.44140625" style="23" customWidth="1"/>
    <col min="10" max="10" width="14.5546875" style="23" customWidth="1"/>
    <col min="11" max="11" width="2.77734375" style="23" customWidth="1"/>
    <col min="12" max="12" width="2.88671875" style="23" customWidth="1"/>
    <col min="13" max="14" width="2.77734375" style="23" customWidth="1"/>
    <col min="15" max="15" width="3.33203125" style="23" customWidth="1"/>
    <col min="16" max="16" width="2.77734375" style="23" customWidth="1"/>
    <col min="17" max="17" width="3.44140625" style="23" customWidth="1"/>
    <col min="18" max="18" width="2.5546875" style="23" customWidth="1"/>
    <col min="19" max="19" width="2.2187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21875" style="23" customWidth="1"/>
    <col min="25" max="48" width="2.77734375" style="23" customWidth="1"/>
    <col min="49" max="90" width="2.7773437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36</v>
      </c>
      <c r="C1" s="22" t="s">
        <v>37</v>
      </c>
      <c r="D1" s="22" t="s">
        <v>38</v>
      </c>
      <c r="E1" s="22" t="s">
        <v>39</v>
      </c>
    </row>
    <row r="2" spans="1:48" ht="15.6" customHeight="1" x14ac:dyDescent="0.3">
      <c r="A2" s="21" t="s">
        <v>40</v>
      </c>
      <c r="B2" s="22">
        <f>SUM(B5:B15)</f>
        <v>170583.88999999998</v>
      </c>
      <c r="C2" s="22">
        <f t="shared" ref="C2:E2" si="0">SUM(C5:C15)</f>
        <v>142348.79</v>
      </c>
      <c r="D2" s="22">
        <f t="shared" si="0"/>
        <v>17640.400000000001</v>
      </c>
      <c r="E2" s="22">
        <f t="shared" si="0"/>
        <v>10594.699999999999</v>
      </c>
      <c r="F2" s="22">
        <f>B2-C2-D2-E2</f>
        <v>-2.3646862246096134E-11</v>
      </c>
      <c r="H2" s="23" t="s">
        <v>62</v>
      </c>
    </row>
    <row r="3" spans="1:48" ht="15.6" customHeight="1" x14ac:dyDescent="0.3">
      <c r="A3" s="54" t="s">
        <v>41</v>
      </c>
      <c r="B3" s="55" t="s">
        <v>42</v>
      </c>
      <c r="C3" s="56" t="s">
        <v>43</v>
      </c>
      <c r="D3" s="56"/>
      <c r="E3" s="56"/>
      <c r="H3" s="29" t="s">
        <v>51</v>
      </c>
      <c r="I3" s="34">
        <f>SUM(B5:B12)</f>
        <v>136892.09</v>
      </c>
      <c r="J3" s="23" t="s">
        <v>48</v>
      </c>
      <c r="K3" s="30"/>
      <c r="L3" s="30"/>
      <c r="W3" s="30"/>
      <c r="X3" s="30"/>
      <c r="Y3" s="30"/>
      <c r="Z3" s="30"/>
    </row>
    <row r="4" spans="1:48" s="26" customFormat="1" ht="15" customHeight="1" x14ac:dyDescent="0.3">
      <c r="A4" s="54"/>
      <c r="B4" s="55"/>
      <c r="C4" s="37" t="s">
        <v>44</v>
      </c>
      <c r="D4" s="37" t="s">
        <v>45</v>
      </c>
      <c r="E4" s="37" t="s">
        <v>61</v>
      </c>
      <c r="F4" s="24"/>
      <c r="G4" s="25"/>
      <c r="H4" s="29" t="s">
        <v>52</v>
      </c>
      <c r="I4" s="35">
        <f>SUM(D5:D12)</f>
        <v>17640.400000000001</v>
      </c>
      <c r="J4" s="23" t="s">
        <v>48</v>
      </c>
      <c r="L4" s="31"/>
      <c r="M4" s="31"/>
      <c r="N4" s="31"/>
      <c r="O4" s="32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38">
        <v>2014</v>
      </c>
      <c r="B5" s="39">
        <v>14621.8</v>
      </c>
      <c r="C5" s="40">
        <f>B5-D5-E5</f>
        <v>14621.8</v>
      </c>
      <c r="D5" s="40">
        <v>0</v>
      </c>
      <c r="E5" s="40">
        <v>0</v>
      </c>
      <c r="H5" s="29" t="s">
        <v>49</v>
      </c>
      <c r="I5" s="34">
        <f>SUM(E5:E12)</f>
        <v>10594.699999999999</v>
      </c>
      <c r="J5" s="23" t="s">
        <v>48</v>
      </c>
      <c r="K5" s="30"/>
      <c r="L5" s="30"/>
    </row>
    <row r="6" spans="1:48" x14ac:dyDescent="0.3">
      <c r="A6" s="38">
        <v>2015</v>
      </c>
      <c r="B6" s="39">
        <v>33920.6</v>
      </c>
      <c r="C6" s="40">
        <f t="shared" ref="C6:C12" si="1">B6-D6-E6</f>
        <v>16280.199999999997</v>
      </c>
      <c r="D6" s="40">
        <v>17640.400000000001</v>
      </c>
      <c r="E6" s="40">
        <v>0</v>
      </c>
      <c r="H6" s="29" t="s">
        <v>50</v>
      </c>
      <c r="I6" s="34">
        <f>SUM(C5:C12)</f>
        <v>108656.99</v>
      </c>
      <c r="J6" s="23" t="s">
        <v>48</v>
      </c>
      <c r="K6" s="30"/>
      <c r="L6" s="30"/>
      <c r="M6" s="30"/>
    </row>
    <row r="7" spans="1:48" x14ac:dyDescent="0.3">
      <c r="A7" s="38">
        <v>2016</v>
      </c>
      <c r="B7" s="39">
        <v>26921</v>
      </c>
      <c r="C7" s="40">
        <f t="shared" si="1"/>
        <v>16757.7</v>
      </c>
      <c r="D7" s="40">
        <v>0</v>
      </c>
      <c r="E7" s="40">
        <v>10163.299999999999</v>
      </c>
      <c r="H7" s="21" t="s">
        <v>47</v>
      </c>
    </row>
    <row r="8" spans="1:48" x14ac:dyDescent="0.3">
      <c r="A8" s="38">
        <v>2017</v>
      </c>
      <c r="B8" s="39">
        <v>12624.9</v>
      </c>
      <c r="C8" s="40">
        <f t="shared" si="1"/>
        <v>12193.5</v>
      </c>
      <c r="D8" s="40">
        <v>0</v>
      </c>
      <c r="E8" s="40">
        <v>431.4</v>
      </c>
    </row>
    <row r="9" spans="1:48" x14ac:dyDescent="0.3">
      <c r="A9" s="38">
        <v>2018</v>
      </c>
      <c r="B9" s="39">
        <v>12077.1</v>
      </c>
      <c r="C9" s="40">
        <f t="shared" si="1"/>
        <v>12077.1</v>
      </c>
      <c r="D9" s="40">
        <v>0</v>
      </c>
      <c r="E9" s="40">
        <v>0</v>
      </c>
      <c r="H9" s="23" t="s">
        <v>53</v>
      </c>
    </row>
    <row r="10" spans="1:48" x14ac:dyDescent="0.3">
      <c r="A10" s="38">
        <v>2019</v>
      </c>
      <c r="B10" s="39">
        <v>11707.49</v>
      </c>
      <c r="C10" s="40">
        <f t="shared" si="1"/>
        <v>11707.49</v>
      </c>
      <c r="D10" s="40">
        <v>0</v>
      </c>
      <c r="E10" s="40">
        <v>0</v>
      </c>
      <c r="H10" s="29" t="s">
        <v>51</v>
      </c>
      <c r="I10" s="34">
        <f>SUM(B13:B15)</f>
        <v>33691.800000000003</v>
      </c>
      <c r="J10" s="23" t="s">
        <v>48</v>
      </c>
    </row>
    <row r="11" spans="1:48" x14ac:dyDescent="0.3">
      <c r="A11" s="38">
        <v>2020</v>
      </c>
      <c r="B11" s="39">
        <v>12191.5</v>
      </c>
      <c r="C11" s="40">
        <f t="shared" si="1"/>
        <v>12191.5</v>
      </c>
      <c r="D11" s="40">
        <v>0</v>
      </c>
      <c r="E11" s="40">
        <v>0</v>
      </c>
      <c r="H11" s="29" t="s">
        <v>52</v>
      </c>
      <c r="I11" s="35">
        <f>SUM(D13:D15)</f>
        <v>0</v>
      </c>
      <c r="J11" s="23" t="s">
        <v>48</v>
      </c>
    </row>
    <row r="12" spans="1:48" x14ac:dyDescent="0.3">
      <c r="A12" s="38">
        <v>2021</v>
      </c>
      <c r="B12" s="39">
        <v>12827.7</v>
      </c>
      <c r="C12" s="40">
        <f t="shared" si="1"/>
        <v>12827.7</v>
      </c>
      <c r="D12" s="40">
        <v>0</v>
      </c>
      <c r="E12" s="40">
        <v>0</v>
      </c>
      <c r="H12" s="29" t="s">
        <v>49</v>
      </c>
      <c r="I12" s="34">
        <f>SUM(E13:E15)</f>
        <v>0</v>
      </c>
      <c r="J12" s="23" t="s">
        <v>48</v>
      </c>
    </row>
    <row r="13" spans="1:48" x14ac:dyDescent="0.3">
      <c r="A13" s="38">
        <v>2022</v>
      </c>
      <c r="B13" s="39">
        <f>СПОРТ!G29</f>
        <v>11537.4</v>
      </c>
      <c r="C13" s="40">
        <f>СПОРТ!G32</f>
        <v>11537.400000000001</v>
      </c>
      <c r="D13" s="40">
        <f>СПОРТ!G30</f>
        <v>0</v>
      </c>
      <c r="E13" s="40">
        <f>СПОРТ!G31</f>
        <v>0</v>
      </c>
      <c r="F13" s="22">
        <f>B13-C13-D13-E13</f>
        <v>-1.8189894035458565E-12</v>
      </c>
      <c r="H13" s="29" t="s">
        <v>50</v>
      </c>
      <c r="I13" s="34">
        <f>SUM(C13:C15)</f>
        <v>33691.800000000003</v>
      </c>
      <c r="J13" s="23" t="s">
        <v>48</v>
      </c>
    </row>
    <row r="14" spans="1:48" ht="15" customHeight="1" x14ac:dyDescent="0.3">
      <c r="A14" s="38">
        <v>2023</v>
      </c>
      <c r="B14" s="39">
        <f>СПОРТ!H29</f>
        <v>11068.400000000001</v>
      </c>
      <c r="C14" s="40">
        <f>СПОРТ!H32</f>
        <v>11068.400000000001</v>
      </c>
      <c r="D14" s="40">
        <f>СПОРТ!H30</f>
        <v>0</v>
      </c>
      <c r="E14" s="40">
        <f>СПОРТ!H31</f>
        <v>0</v>
      </c>
      <c r="F14" s="22">
        <f>B14-C14-D14-E14</f>
        <v>0</v>
      </c>
      <c r="H14" s="21" t="s">
        <v>47</v>
      </c>
    </row>
    <row r="15" spans="1:48" ht="15" customHeight="1" x14ac:dyDescent="0.3">
      <c r="A15" s="41">
        <v>2024</v>
      </c>
      <c r="B15" s="39">
        <f>СПОРТ!I29</f>
        <v>11086</v>
      </c>
      <c r="C15" s="39">
        <f>СПОРТ!I32</f>
        <v>11086</v>
      </c>
      <c r="D15" s="39">
        <f>СПОРТ!I30</f>
        <v>0</v>
      </c>
      <c r="E15" s="39">
        <f>СПОРТ!I31</f>
        <v>0</v>
      </c>
      <c r="F15" s="22">
        <f>B15-C15-D15-E15</f>
        <v>0</v>
      </c>
    </row>
    <row r="16" spans="1:48" ht="15" customHeight="1" x14ac:dyDescent="0.3">
      <c r="A16" s="27" t="s">
        <v>46</v>
      </c>
      <c r="B16" s="28">
        <f>SUM(B5:B15)</f>
        <v>170583.88999999998</v>
      </c>
      <c r="C16" s="28">
        <f t="shared" ref="C16:E16" si="2">SUM(C5:C15)</f>
        <v>142348.79</v>
      </c>
      <c r="D16" s="28">
        <f t="shared" si="2"/>
        <v>17640.400000000001</v>
      </c>
      <c r="E16" s="28">
        <f t="shared" si="2"/>
        <v>10594.699999999999</v>
      </c>
    </row>
    <row r="17" spans="1:5" ht="20.399999999999999" x14ac:dyDescent="0.35">
      <c r="A17" s="57"/>
      <c r="B17" s="57"/>
      <c r="C17" s="57"/>
      <c r="D17" s="57"/>
      <c r="E17" s="57"/>
    </row>
  </sheetData>
  <mergeCells count="4">
    <mergeCell ref="A3:A4"/>
    <mergeCell ref="B3:B4"/>
    <mergeCell ref="C3:E3"/>
    <mergeCell ref="A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СПОРТ</vt:lpstr>
      <vt:lpstr>для МП</vt:lpstr>
      <vt:lpstr>СПОРТ!Область_печати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2022-05-23T08:29:25Z</dcterms:modified>
</cp:coreProperties>
</file>