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19440" windowHeight="12576"/>
  </bookViews>
  <sheets>
    <sheet name="СПОРТ" sheetId="1" r:id="rId1"/>
    <sheet name="для МП" sheetId="2" r:id="rId2"/>
  </sheets>
  <definedNames>
    <definedName name="_xlnm.Print_Area" localSheetId="0">СПОРТ!$B$1:$I$37</definedName>
  </definedNames>
  <calcPr calcId="152511" fullPrecision="0"/>
</workbook>
</file>

<file path=xl/calcChain.xml><?xml version="1.0" encoding="utf-8"?>
<calcChain xmlns="http://schemas.openxmlformats.org/spreadsheetml/2006/main">
  <c r="G28" i="1" l="1"/>
  <c r="I25" i="2" l="1"/>
  <c r="I36" i="1" l="1"/>
  <c r="I35" i="1"/>
  <c r="I34" i="1"/>
  <c r="H36" i="1"/>
  <c r="H35" i="1"/>
  <c r="H34" i="1"/>
  <c r="G36" i="1"/>
  <c r="G35" i="1"/>
  <c r="G34" i="1"/>
  <c r="G15" i="1" l="1"/>
  <c r="H15" i="1"/>
  <c r="I15" i="1"/>
  <c r="F14" i="1"/>
  <c r="F13" i="1"/>
  <c r="F35" i="1" s="1"/>
  <c r="F12" i="1"/>
  <c r="F34" i="1" s="1"/>
  <c r="G31" i="1"/>
  <c r="I5" i="2"/>
  <c r="I4" i="2"/>
  <c r="I3" i="2"/>
  <c r="C11" i="2"/>
  <c r="C10" i="2"/>
  <c r="C9" i="2"/>
  <c r="C8" i="2"/>
  <c r="C7" i="2"/>
  <c r="C6" i="2"/>
  <c r="C5" i="2"/>
  <c r="F15" i="1" l="1"/>
  <c r="C12" i="2"/>
  <c r="I6" i="2" l="1"/>
  <c r="E15" i="2" l="1"/>
  <c r="L23" i="2" s="1"/>
  <c r="E14" i="2"/>
  <c r="K23" i="2" s="1"/>
  <c r="E13" i="2"/>
  <c r="J23" i="2" s="1"/>
  <c r="D15" i="2"/>
  <c r="L22" i="2" s="1"/>
  <c r="D14" i="2"/>
  <c r="K22" i="2" s="1"/>
  <c r="D13" i="2"/>
  <c r="J22" i="2" s="1"/>
  <c r="C15" i="2"/>
  <c r="L24" i="2" s="1"/>
  <c r="C14" i="2"/>
  <c r="K24" i="2" s="1"/>
  <c r="C13" i="2"/>
  <c r="J24" i="2" s="1"/>
  <c r="I31" i="1"/>
  <c r="H31" i="1"/>
  <c r="F30" i="1"/>
  <c r="I28" i="1"/>
  <c r="H28" i="1"/>
  <c r="F27" i="1"/>
  <c r="I25" i="1"/>
  <c r="H25" i="1"/>
  <c r="G25" i="1"/>
  <c r="F24" i="1"/>
  <c r="H22" i="1"/>
  <c r="I22" i="1"/>
  <c r="G22" i="1"/>
  <c r="F21" i="1"/>
  <c r="F36" i="1" s="1"/>
  <c r="I24" i="2" l="1"/>
  <c r="I22" i="2"/>
  <c r="I23" i="2"/>
  <c r="G33" i="1"/>
  <c r="B13" i="2" s="1"/>
  <c r="J21" i="2" s="1"/>
  <c r="H33" i="1"/>
  <c r="B14" i="2" s="1"/>
  <c r="K21" i="2" s="1"/>
  <c r="I33" i="1"/>
  <c r="B15" i="2" s="1"/>
  <c r="I13" i="2"/>
  <c r="C2" i="2"/>
  <c r="C16" i="2"/>
  <c r="I11" i="2"/>
  <c r="D2" i="2"/>
  <c r="D16" i="2"/>
  <c r="I12" i="2"/>
  <c r="E16" i="2"/>
  <c r="E2" i="2"/>
  <c r="F28" i="1"/>
  <c r="F31" i="1"/>
  <c r="F25" i="1"/>
  <c r="F22" i="1"/>
  <c r="F15" i="2" l="1"/>
  <c r="L21" i="2"/>
  <c r="I21" i="2" s="1"/>
  <c r="I10" i="2"/>
  <c r="F33" i="1"/>
  <c r="F39" i="1" s="1"/>
  <c r="B2" i="2"/>
  <c r="B16" i="2"/>
  <c r="I39" i="1"/>
  <c r="H39" i="1"/>
  <c r="F14" i="2"/>
  <c r="G39" i="1"/>
  <c r="F2" i="2" l="1"/>
  <c r="F13" i="2"/>
</calcChain>
</file>

<file path=xl/sharedStrings.xml><?xml version="1.0" encoding="utf-8"?>
<sst xmlns="http://schemas.openxmlformats.org/spreadsheetml/2006/main" count="102" uniqueCount="77">
  <si>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</si>
  <si>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</si>
  <si>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</si>
  <si>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</si>
  <si>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</si>
  <si>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</si>
  <si>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</si>
  <si>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</si>
  <si>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</si>
  <si>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</si>
  <si>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</si>
  <si>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</si>
  <si>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</si>
  <si>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</si>
  <si>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</si>
  <si>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</si>
  <si>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</si>
  <si>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</si>
  <si>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</si>
  <si>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</si>
  <si>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</si>
  <si>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</si>
  <si>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</si>
  <si>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</si>
  <si>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очередной финансовый год 2022</t>
  </si>
  <si>
    <t>1-й год планово-го периода 2023</t>
  </si>
  <si>
    <t>2-й год планово-го периода 2024</t>
  </si>
  <si>
    <t>5.</t>
  </si>
  <si>
    <t>6.</t>
  </si>
  <si>
    <t>7.</t>
  </si>
  <si>
    <t>Мероприятие 1 Расходы на обеспечение деятельности муниципальных учреждений</t>
  </si>
  <si>
    <t>Мероприятие 1 Расходы на обеспечение функций органов местного самоуправления</t>
  </si>
  <si>
    <t>Комплекс процессных мероприятий 5. «Обеспечение деятельности органов местного самоуправления»</t>
  </si>
  <si>
    <t>«ККС и МП» Администрации 
г. Десногорска</t>
  </si>
  <si>
    <t>Общ</t>
  </si>
  <si>
    <t>мест</t>
  </si>
  <si>
    <t>фед</t>
  </si>
  <si>
    <t>обл</t>
  </si>
  <si>
    <t>Всего</t>
  </si>
  <si>
    <t>Год</t>
  </si>
  <si>
    <t>Общий объем (тыс.руб.)</t>
  </si>
  <si>
    <t>из них за счет средств (тыс.руб.):</t>
  </si>
  <si>
    <t>местного бюджета</t>
  </si>
  <si>
    <t>федерально-го бюджета</t>
  </si>
  <si>
    <t>Всего: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</si>
  <si>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</si>
  <si>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</si>
  <si>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</si>
  <si>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</si>
  <si>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 xml:space="preserve">Общий объем финансирования </t>
  </si>
  <si>
    <t xml:space="preserve">средства федерального бюджета  </t>
  </si>
  <si>
    <t>Этап 2022-2024</t>
  </si>
  <si>
    <t>«Развитие физической культуры, спорта и туризма в муниципальном образовании «город Десногорск» Смоленской области»</t>
  </si>
  <si>
    <t>Комплекс процессных мероприятий 1. «Развитие физической культуры и массового спорта, организация проведения физкультурно-оздоровительных и спортивно-массовых мероприятий»</t>
  </si>
  <si>
    <t>Мероприятие 1 Финансовое обеспечение на проведение городских, областных, Всероссийских, Международных соревнований</t>
  </si>
  <si>
    <t>Комплекс процессных мероприятий 3. «Предоставление спортивных сооружений для проведения учебно-тренировочных занятий и проведения спортивных мероприятий»</t>
  </si>
  <si>
    <t>Комплекс процессных мероприятий 4. «Создание благоприятных условий для занятий физической культуры и спортом»</t>
  </si>
  <si>
    <t>МБУ «ФОК Десна» г.Десногорска</t>
  </si>
  <si>
    <t>МБУ «Спортивная школа» г.Десногорска</t>
  </si>
  <si>
    <t>областного бюджета</t>
  </si>
  <si>
    <t>Этап 2014-2021</t>
  </si>
  <si>
    <t>Мероприятие 1.1. Государственная поддержка спортивных организаций</t>
  </si>
  <si>
    <t>Областной бюджет</t>
  </si>
  <si>
    <t>Федеральный бюджет</t>
  </si>
  <si>
    <t>Раздел 6 «Сведения о финансировании структурных элементов муниципальной программы»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</si>
  <si>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</si>
  <si>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</si>
  <si>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очередной финансовый год</t>
  </si>
  <si>
    <t>1-й год планового периода</t>
  </si>
  <si>
    <t>2-й год планового периода</t>
  </si>
  <si>
    <t>местный бюджет</t>
  </si>
  <si>
    <t>внебюджетные средства</t>
  </si>
  <si>
    <t>Муниципальная программа (всего), в том числе:</t>
  </si>
  <si>
    <t xml:space="preserve">Региональный проект «Спорт  - норма жизни» 
в рамках национального проекта «Демография»
</t>
  </si>
  <si>
    <t>Ведомственный проект "Наименование"</t>
  </si>
  <si>
    <t>Результат: приобретение спортивноего инвентаря и спортивной экипировки</t>
  </si>
  <si>
    <t>Приложение к  постановлению Администрации муниципального образования «город Десногорск»            Смоленской области  от 07.12.2022 № 1053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</si>
</sst>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164" fontId="8" fillId="0" borderId="1" xfId="0" applyNumberFormat="1" applyFont="1" applyFill="1" applyBorder="1"/>
    <xf numFmtId="16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view="pageBreakPreview" zoomScaleNormal="60" zoomScaleSheetLayoutView="100" workbookViewId="0">
      <selection activeCell="H2" sqref="H2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5.6640625" style="6" customWidth="1"/>
    <col min="4" max="4" width="19.5546875" style="6" customWidth="1"/>
    <col min="5" max="9" width="17.1093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ht="63" customHeight="1" x14ac:dyDescent="0.3">
      <c r="G1" s="63" t="s">
        <v>76</v>
      </c>
      <c r="H1" s="63"/>
      <c r="I1" s="63"/>
    </row>
    <row r="2" spans="2:11" s="44" customFormat="1" ht="32.4" customHeight="1" x14ac:dyDescent="0.3">
      <c r="B2" s="45" t="s">
        <v>64</v>
      </c>
      <c r="C2" s="46"/>
      <c r="D2" s="46"/>
      <c r="E2" s="46"/>
      <c r="F2" s="46"/>
      <c r="G2" s="46"/>
      <c r="H2" s="46"/>
      <c r="I2" s="46"/>
    </row>
    <row r="3" spans="2:11" ht="31.5" customHeight="1" x14ac:dyDescent="0.3">
      <c r="B3" s="64" t="s">
        <v>7</v>
      </c>
      <c r="C3" s="64"/>
      <c r="D3" s="64"/>
      <c r="E3" s="64"/>
      <c r="F3" s="64"/>
      <c r="G3" s="64"/>
      <c r="H3" s="64"/>
      <c r="I3" s="64"/>
      <c r="J3" s="7"/>
      <c r="K3" s="7"/>
    </row>
    <row r="4" spans="2:11" x14ac:dyDescent="0.3">
      <c r="B4" s="66" t="s">
        <v>52</v>
      </c>
      <c r="C4" s="66"/>
      <c r="D4" s="66"/>
      <c r="E4" s="66"/>
      <c r="F4" s="66"/>
      <c r="G4" s="66"/>
      <c r="H4" s="66"/>
      <c r="I4" s="66"/>
      <c r="J4" s="8"/>
      <c r="K4" s="8"/>
    </row>
    <row r="5" spans="2:11" x14ac:dyDescent="0.3">
      <c r="B5" s="65" t="s">
        <v>8</v>
      </c>
      <c r="C5" s="65"/>
      <c r="D5" s="65"/>
      <c r="E5" s="65"/>
      <c r="F5" s="65"/>
      <c r="G5" s="65"/>
      <c r="H5" s="65"/>
      <c r="I5" s="65"/>
      <c r="J5" s="8"/>
      <c r="K5" s="8"/>
    </row>
    <row r="7" spans="2:11" ht="33.6" customHeight="1" x14ac:dyDescent="0.3">
      <c r="B7" s="59" t="s">
        <v>0</v>
      </c>
      <c r="C7" s="59" t="s">
        <v>1</v>
      </c>
      <c r="D7" s="59" t="s">
        <v>9</v>
      </c>
      <c r="E7" s="55" t="s">
        <v>6</v>
      </c>
      <c r="F7" s="59" t="s">
        <v>10</v>
      </c>
      <c r="G7" s="59"/>
      <c r="H7" s="59"/>
      <c r="I7" s="59"/>
    </row>
    <row r="8" spans="2:11" ht="46.8" x14ac:dyDescent="0.3">
      <c r="B8" s="59"/>
      <c r="C8" s="59"/>
      <c r="D8" s="59"/>
      <c r="E8" s="67"/>
      <c r="F8" s="2" t="s">
        <v>2</v>
      </c>
      <c r="G8" s="3" t="s">
        <v>24</v>
      </c>
      <c r="H8" s="3" t="s">
        <v>25</v>
      </c>
      <c r="I8" s="3" t="s">
        <v>26</v>
      </c>
    </row>
    <row r="9" spans="2:11" x14ac:dyDescent="0.3"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</row>
    <row r="10" spans="2:11" ht="46.8" x14ac:dyDescent="0.3">
      <c r="B10" s="55" t="s">
        <v>11</v>
      </c>
      <c r="C10" s="4" t="s">
        <v>73</v>
      </c>
      <c r="D10" s="5"/>
      <c r="E10" s="5"/>
      <c r="F10" s="5"/>
      <c r="G10" s="5"/>
      <c r="H10" s="5"/>
      <c r="I10" s="5"/>
    </row>
    <row r="11" spans="2:11" ht="31.2" x14ac:dyDescent="0.3">
      <c r="B11" s="56"/>
      <c r="C11" s="50" t="s">
        <v>75</v>
      </c>
      <c r="D11" s="5"/>
      <c r="E11" s="5"/>
      <c r="F11" s="5"/>
      <c r="G11" s="5"/>
      <c r="H11" s="5"/>
      <c r="I11" s="5"/>
    </row>
    <row r="12" spans="2:11" ht="31.2" x14ac:dyDescent="0.3">
      <c r="B12" s="56"/>
      <c r="C12" s="68" t="s">
        <v>61</v>
      </c>
      <c r="D12" s="60" t="s">
        <v>58</v>
      </c>
      <c r="E12" s="43" t="s">
        <v>63</v>
      </c>
      <c r="F12" s="36">
        <f t="shared" ref="F12:F14" si="0">SUM(G12:I12)</f>
        <v>125.9</v>
      </c>
      <c r="G12" s="36">
        <v>125.9</v>
      </c>
      <c r="H12" s="51">
        <v>0</v>
      </c>
      <c r="I12" s="51">
        <v>0</v>
      </c>
    </row>
    <row r="13" spans="2:11" ht="31.2" x14ac:dyDescent="0.3">
      <c r="B13" s="56"/>
      <c r="C13" s="69"/>
      <c r="D13" s="61"/>
      <c r="E13" s="43" t="s">
        <v>62</v>
      </c>
      <c r="F13" s="36">
        <f t="shared" si="0"/>
        <v>25.8</v>
      </c>
      <c r="G13" s="36">
        <v>25.8</v>
      </c>
      <c r="H13" s="51">
        <v>0</v>
      </c>
      <c r="I13" s="51">
        <v>0</v>
      </c>
    </row>
    <row r="14" spans="2:11" ht="31.2" x14ac:dyDescent="0.3">
      <c r="B14" s="67"/>
      <c r="C14" s="70"/>
      <c r="D14" s="62"/>
      <c r="E14" s="43" t="s">
        <v>3</v>
      </c>
      <c r="F14" s="36">
        <f t="shared" si="0"/>
        <v>1.5</v>
      </c>
      <c r="G14" s="36">
        <v>1.5</v>
      </c>
      <c r="H14" s="51">
        <v>0</v>
      </c>
      <c r="I14" s="51">
        <v>0</v>
      </c>
    </row>
    <row r="15" spans="2:11" ht="16.2" x14ac:dyDescent="0.3">
      <c r="B15" s="58" t="s">
        <v>14</v>
      </c>
      <c r="C15" s="58"/>
      <c r="D15" s="5"/>
      <c r="E15" s="5"/>
      <c r="F15" s="16">
        <f>SUM(F12:F14)</f>
        <v>153.19999999999999</v>
      </c>
      <c r="G15" s="16">
        <f t="shared" ref="G15:I15" si="1">SUM(G12:G14)</f>
        <v>153.19999999999999</v>
      </c>
      <c r="H15" s="16">
        <f t="shared" si="1"/>
        <v>0</v>
      </c>
      <c r="I15" s="16">
        <f t="shared" si="1"/>
        <v>0</v>
      </c>
    </row>
    <row r="16" spans="2:11" ht="16.2" x14ac:dyDescent="0.3">
      <c r="B16" s="59" t="s">
        <v>15</v>
      </c>
      <c r="C16" s="4" t="s">
        <v>74</v>
      </c>
      <c r="D16" s="5"/>
      <c r="E16" s="5"/>
      <c r="F16" s="5"/>
      <c r="G16" s="5"/>
      <c r="H16" s="5"/>
      <c r="I16" s="5"/>
    </row>
    <row r="17" spans="2:9" ht="16.2" x14ac:dyDescent="0.3">
      <c r="B17" s="59"/>
      <c r="C17" s="4" t="s">
        <v>12</v>
      </c>
      <c r="D17" s="5"/>
      <c r="E17" s="5"/>
      <c r="F17" s="5"/>
      <c r="G17" s="5"/>
      <c r="H17" s="5"/>
      <c r="I17" s="5"/>
    </row>
    <row r="18" spans="2:9" ht="16.2" x14ac:dyDescent="0.3">
      <c r="B18" s="59"/>
      <c r="C18" s="4" t="s">
        <v>13</v>
      </c>
      <c r="D18" s="5"/>
      <c r="E18" s="5"/>
      <c r="F18" s="5"/>
      <c r="G18" s="5"/>
      <c r="H18" s="5"/>
      <c r="I18" s="5"/>
    </row>
    <row r="19" spans="2:9" ht="16.2" x14ac:dyDescent="0.3">
      <c r="B19" s="58" t="s">
        <v>16</v>
      </c>
      <c r="C19" s="58"/>
      <c r="D19" s="5"/>
      <c r="E19" s="5"/>
      <c r="F19" s="5"/>
      <c r="G19" s="5"/>
      <c r="H19" s="5"/>
      <c r="I19" s="5"/>
    </row>
    <row r="20" spans="2:9" ht="62.4" x14ac:dyDescent="0.3">
      <c r="B20" s="55" t="s">
        <v>17</v>
      </c>
      <c r="C20" s="4" t="s">
        <v>53</v>
      </c>
      <c r="D20" s="13"/>
      <c r="E20" s="13"/>
      <c r="F20" s="13"/>
      <c r="G20" s="13"/>
      <c r="H20" s="13"/>
      <c r="I20" s="13"/>
    </row>
    <row r="21" spans="2:9" ht="46.8" x14ac:dyDescent="0.3">
      <c r="B21" s="56"/>
      <c r="C21" s="4" t="s">
        <v>54</v>
      </c>
      <c r="D21" s="2" t="s">
        <v>33</v>
      </c>
      <c r="E21" s="2" t="s">
        <v>3</v>
      </c>
      <c r="F21" s="1">
        <f>SUM(G21:I21)</f>
        <v>282</v>
      </c>
      <c r="G21" s="1">
        <v>50</v>
      </c>
      <c r="H21" s="1">
        <v>116</v>
      </c>
      <c r="I21" s="36">
        <v>116</v>
      </c>
    </row>
    <row r="22" spans="2:9" x14ac:dyDescent="0.3">
      <c r="B22" s="57" t="s">
        <v>18</v>
      </c>
      <c r="C22" s="57"/>
      <c r="D22" s="15"/>
      <c r="E22" s="15"/>
      <c r="F22" s="16">
        <f>SUM(G22:I22)</f>
        <v>282</v>
      </c>
      <c r="G22" s="16">
        <f>SUM(G21)</f>
        <v>50</v>
      </c>
      <c r="H22" s="16">
        <f t="shared" ref="H22:I22" si="2">SUM(H21)</f>
        <v>116</v>
      </c>
      <c r="I22" s="16">
        <f t="shared" si="2"/>
        <v>116</v>
      </c>
    </row>
    <row r="23" spans="2:9" ht="62.4" x14ac:dyDescent="0.3">
      <c r="B23" s="55" t="s">
        <v>19</v>
      </c>
      <c r="C23" s="4" t="s">
        <v>55</v>
      </c>
      <c r="D23" s="13"/>
      <c r="E23" s="13"/>
      <c r="F23" s="14"/>
      <c r="G23" s="14"/>
      <c r="H23" s="14"/>
      <c r="I23" s="14"/>
    </row>
    <row r="24" spans="2:9" ht="46.8" x14ac:dyDescent="0.3">
      <c r="B24" s="56"/>
      <c r="C24" s="4" t="s">
        <v>30</v>
      </c>
      <c r="D24" s="18" t="s">
        <v>57</v>
      </c>
      <c r="E24" s="2" t="s">
        <v>3</v>
      </c>
      <c r="F24" s="1">
        <f>SUM(G24:I24)</f>
        <v>15868.1</v>
      </c>
      <c r="G24" s="1">
        <v>5355.9</v>
      </c>
      <c r="H24" s="1">
        <v>5256.1</v>
      </c>
      <c r="I24" s="36">
        <v>5256.1</v>
      </c>
    </row>
    <row r="25" spans="2:9" x14ac:dyDescent="0.3">
      <c r="B25" s="57" t="s">
        <v>18</v>
      </c>
      <c r="C25" s="57"/>
      <c r="D25" s="19"/>
      <c r="E25" s="15"/>
      <c r="F25" s="16">
        <f>SUM(G25:I25)</f>
        <v>15868.1</v>
      </c>
      <c r="G25" s="16">
        <f>SUM(G24)</f>
        <v>5355.9</v>
      </c>
      <c r="H25" s="16">
        <f t="shared" ref="H25" si="3">SUM(H24)</f>
        <v>5256.1</v>
      </c>
      <c r="I25" s="16">
        <f t="shared" ref="I25" si="4">SUM(I24)</f>
        <v>5256.1</v>
      </c>
    </row>
    <row r="26" spans="2:9" ht="46.8" x14ac:dyDescent="0.3">
      <c r="B26" s="55" t="s">
        <v>27</v>
      </c>
      <c r="C26" s="4" t="s">
        <v>56</v>
      </c>
      <c r="D26" s="20"/>
      <c r="E26" s="13"/>
      <c r="F26" s="14"/>
      <c r="G26" s="14"/>
      <c r="H26" s="14"/>
      <c r="I26" s="14"/>
    </row>
    <row r="27" spans="2:9" ht="46.8" x14ac:dyDescent="0.3">
      <c r="B27" s="56"/>
      <c r="C27" s="4" t="s">
        <v>30</v>
      </c>
      <c r="D27" s="18" t="s">
        <v>58</v>
      </c>
      <c r="E27" s="2" t="s">
        <v>3</v>
      </c>
      <c r="F27" s="1">
        <f>SUM(G27:I27)</f>
        <v>16480.2</v>
      </c>
      <c r="G27" s="36">
        <v>5968</v>
      </c>
      <c r="H27" s="36">
        <v>5256.1</v>
      </c>
      <c r="I27" s="36">
        <v>5256.1</v>
      </c>
    </row>
    <row r="28" spans="2:9" x14ac:dyDescent="0.3">
      <c r="B28" s="57" t="s">
        <v>18</v>
      </c>
      <c r="C28" s="57"/>
      <c r="D28" s="19"/>
      <c r="E28" s="15"/>
      <c r="F28" s="16">
        <f>SUM(G28:I28)</f>
        <v>16480.2</v>
      </c>
      <c r="G28" s="16">
        <f>SUM(G27)</f>
        <v>5968</v>
      </c>
      <c r="H28" s="16">
        <f t="shared" ref="H28" si="5">SUM(H27)</f>
        <v>5256.1</v>
      </c>
      <c r="I28" s="16">
        <f t="shared" ref="I28" si="6">SUM(I27)</f>
        <v>5256.1</v>
      </c>
    </row>
    <row r="29" spans="2:9" ht="31.2" x14ac:dyDescent="0.3">
      <c r="B29" s="55" t="s">
        <v>28</v>
      </c>
      <c r="C29" s="4" t="s">
        <v>32</v>
      </c>
      <c r="D29" s="20"/>
      <c r="E29" s="13"/>
      <c r="F29" s="14"/>
      <c r="G29" s="14"/>
      <c r="H29" s="14"/>
      <c r="I29" s="14"/>
    </row>
    <row r="30" spans="2:9" ht="46.8" x14ac:dyDescent="0.3">
      <c r="B30" s="56"/>
      <c r="C30" s="4" t="s">
        <v>31</v>
      </c>
      <c r="D30" s="33" t="s">
        <v>33</v>
      </c>
      <c r="E30" s="2" t="s">
        <v>3</v>
      </c>
      <c r="F30" s="1">
        <f>SUM(G30:I30)</f>
        <v>1321.2</v>
      </c>
      <c r="G30" s="1">
        <v>423.2</v>
      </c>
      <c r="H30" s="1">
        <v>440.2</v>
      </c>
      <c r="I30" s="1">
        <v>457.8</v>
      </c>
    </row>
    <row r="31" spans="2:9" x14ac:dyDescent="0.3">
      <c r="B31" s="57" t="s">
        <v>18</v>
      </c>
      <c r="C31" s="57"/>
      <c r="D31" s="19"/>
      <c r="E31" s="15"/>
      <c r="F31" s="16">
        <f>SUM(G31:I31)</f>
        <v>1321.2</v>
      </c>
      <c r="G31" s="16">
        <f>SUM(G30)</f>
        <v>423.2</v>
      </c>
      <c r="H31" s="16">
        <f t="shared" ref="H31" si="7">SUM(H30)</f>
        <v>440.2</v>
      </c>
      <c r="I31" s="16">
        <f t="shared" ref="I31" si="8">SUM(I30)</f>
        <v>457.8</v>
      </c>
    </row>
    <row r="32" spans="2:9" x14ac:dyDescent="0.3">
      <c r="B32" s="2" t="s">
        <v>29</v>
      </c>
      <c r="C32" s="4" t="s">
        <v>20</v>
      </c>
      <c r="D32" s="13"/>
      <c r="E32" s="13"/>
      <c r="F32" s="1"/>
      <c r="G32" s="1"/>
      <c r="H32" s="1"/>
      <c r="I32" s="1"/>
    </row>
    <row r="33" spans="2:9" x14ac:dyDescent="0.3">
      <c r="B33" s="52" t="s">
        <v>21</v>
      </c>
      <c r="C33" s="53"/>
      <c r="D33" s="53"/>
      <c r="E33" s="54"/>
      <c r="F33" s="16">
        <f>SUM(F31,F28,F25,F22,F15)</f>
        <v>34104.699999999997</v>
      </c>
      <c r="G33" s="16">
        <f t="shared" ref="G33:I33" si="9">SUM(G31,G28,G25,G22,G15)</f>
        <v>11950.3</v>
      </c>
      <c r="H33" s="16">
        <f t="shared" si="9"/>
        <v>11068.4</v>
      </c>
      <c r="I33" s="16">
        <f t="shared" si="9"/>
        <v>11086</v>
      </c>
    </row>
    <row r="34" spans="2:9" x14ac:dyDescent="0.3">
      <c r="B34" s="52" t="s">
        <v>5</v>
      </c>
      <c r="C34" s="53"/>
      <c r="D34" s="53"/>
      <c r="E34" s="54"/>
      <c r="F34" s="16">
        <f>SUMIF($E$12:$E$31,"федераль*",$F$12:$F$31)</f>
        <v>125.9</v>
      </c>
      <c r="G34" s="16">
        <f>SUMIF($E$12:$E$31,"федераль*",$G$12:$G$31)</f>
        <v>125.9</v>
      </c>
      <c r="H34" s="16">
        <f>SUMIF($E$12:$E$31,"федераль*",$H$12:$H$31)</f>
        <v>0</v>
      </c>
      <c r="I34" s="16">
        <f>SUMIF($E$12:$E$31,"федераль*",$I$12:$I$31)</f>
        <v>0</v>
      </c>
    </row>
    <row r="35" spans="2:9" x14ac:dyDescent="0.3">
      <c r="B35" s="52" t="s">
        <v>4</v>
      </c>
      <c r="C35" s="53"/>
      <c r="D35" s="53"/>
      <c r="E35" s="54"/>
      <c r="F35" s="16">
        <f>SUMIF($E$12:$E$31,"област*",$F$12:$F$31)</f>
        <v>25.8</v>
      </c>
      <c r="G35" s="16">
        <f>SUMIF($E$12:$E$31,"област*",$G$12:$G$31)</f>
        <v>25.8</v>
      </c>
      <c r="H35" s="16">
        <f>SUMIF($E$12:$E$31,"област*",$H$12:$H$31)</f>
        <v>0</v>
      </c>
      <c r="I35" s="16">
        <f>SUMIF($E$12:$E$31,"област*",$I$12:$I$31)</f>
        <v>0</v>
      </c>
    </row>
    <row r="36" spans="2:9" x14ac:dyDescent="0.3">
      <c r="B36" s="52" t="s">
        <v>22</v>
      </c>
      <c r="C36" s="53"/>
      <c r="D36" s="53"/>
      <c r="E36" s="54"/>
      <c r="F36" s="16">
        <f>SUMIF($E$12:$E$31,"местный*",$F$12:$F$31)</f>
        <v>33953</v>
      </c>
      <c r="G36" s="16">
        <f>SUMIF($E$12:$E$31,"местный*",$G$12:$G$31)</f>
        <v>11798.6</v>
      </c>
      <c r="H36" s="16">
        <f>SUMIF($E$12:$E$31,"местный*",$H$12:$H$31)</f>
        <v>11068.4</v>
      </c>
      <c r="I36" s="16">
        <f>SUMIF($E$12:$E$31,"местный*",$I$12:$I$31)</f>
        <v>11086</v>
      </c>
    </row>
    <row r="37" spans="2:9" x14ac:dyDescent="0.3">
      <c r="B37" s="52" t="s">
        <v>23</v>
      </c>
      <c r="C37" s="53"/>
      <c r="D37" s="53"/>
      <c r="E37" s="54"/>
      <c r="F37" s="16">
        <v>0</v>
      </c>
      <c r="G37" s="16">
        <v>0</v>
      </c>
      <c r="H37" s="16">
        <v>0</v>
      </c>
      <c r="I37" s="16">
        <v>0</v>
      </c>
    </row>
    <row r="39" spans="2:9" x14ac:dyDescent="0.3">
      <c r="F39" s="17">
        <f>SUM(F34:F37)-F33</f>
        <v>0</v>
      </c>
      <c r="G39" s="17">
        <f t="shared" ref="G39:I39" si="10">SUM(G34:G37)-G33</f>
        <v>0</v>
      </c>
      <c r="H39" s="17">
        <f t="shared" si="10"/>
        <v>0</v>
      </c>
      <c r="I39" s="17">
        <f t="shared" si="10"/>
        <v>0</v>
      </c>
    </row>
    <row r="51" s="9" customFormat="1" x14ac:dyDescent="0.3"/>
    <row r="52" s="9" customFormat="1" x14ac:dyDescent="0.3"/>
    <row r="64" s="10" customFormat="1" x14ac:dyDescent="0.3"/>
    <row r="78" s="10" customFormat="1" x14ac:dyDescent="0.3"/>
    <row r="79" s="10" customFormat="1" x14ac:dyDescent="0.3"/>
    <row r="80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115" spans="1:4" x14ac:dyDescent="0.3">
      <c r="A115" s="11"/>
      <c r="B115" s="11"/>
      <c r="C115" s="11"/>
      <c r="D115" s="12"/>
    </row>
  </sheetData>
  <mergeCells count="28">
    <mergeCell ref="B19:C19"/>
    <mergeCell ref="B15:C15"/>
    <mergeCell ref="B16:B18"/>
    <mergeCell ref="D12:D14"/>
    <mergeCell ref="G1:I1"/>
    <mergeCell ref="B3:I3"/>
    <mergeCell ref="B5:I5"/>
    <mergeCell ref="B4:I4"/>
    <mergeCell ref="F7:I7"/>
    <mergeCell ref="E7:E8"/>
    <mergeCell ref="B7:B8"/>
    <mergeCell ref="C7:C8"/>
    <mergeCell ref="D7:D8"/>
    <mergeCell ref="C12:C14"/>
    <mergeCell ref="B10:B14"/>
    <mergeCell ref="B35:E35"/>
    <mergeCell ref="B36:E36"/>
    <mergeCell ref="B37:E37"/>
    <mergeCell ref="B20:B21"/>
    <mergeCell ref="B22:C22"/>
    <mergeCell ref="B23:B24"/>
    <mergeCell ref="B25:C25"/>
    <mergeCell ref="B29:B30"/>
    <mergeCell ref="B31:C31"/>
    <mergeCell ref="B26:B27"/>
    <mergeCell ref="B28:C28"/>
    <mergeCell ref="B33:E33"/>
    <mergeCell ref="B34:E34"/>
  </mergeCells>
  <printOptions horizontalCentered="1"/>
  <pageMargins left="0.39370078740157483" right="0.19685039370078741" top="0.47244094488188981" bottom="0.39370078740157483" header="0.31496062992125984" footer="0.15748031496062992"/>
  <pageSetup paperSize="8" firstPageNumber="4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opLeftCell="A5" workbookViewId="0">
      <selection activeCell="H18" sqref="H18:L25"/>
    </sheetView>
  </sheetViews>
  <sheetFormatPr defaultColWidth="8.6640625" defaultRowHeight="15.6" x14ac:dyDescent="0.3"/>
  <cols>
    <col min="1" max="1" width="11.109375" style="21" customWidth="1"/>
    <col min="2" max="2" width="9.6640625" style="22" customWidth="1"/>
    <col min="3" max="3" width="11.109375" style="22" customWidth="1"/>
    <col min="4" max="4" width="11.88671875" style="22" customWidth="1"/>
    <col min="5" max="5" width="11.109375" style="22" customWidth="1"/>
    <col min="6" max="6" width="9.109375" style="22" customWidth="1"/>
    <col min="7" max="7" width="8.6640625" style="23"/>
    <col min="8" max="8" width="33.33203125" style="23" customWidth="1"/>
    <col min="9" max="9" width="14.44140625" style="23" customWidth="1"/>
    <col min="10" max="10" width="14.5546875" style="23" customWidth="1"/>
    <col min="11" max="11" width="13.88671875" style="23" customWidth="1"/>
    <col min="12" max="12" width="14.33203125" style="23" customWidth="1"/>
    <col min="13" max="14" width="2.6640625" style="23" customWidth="1"/>
    <col min="15" max="15" width="3.33203125" style="23" customWidth="1"/>
    <col min="16" max="16" width="2.6640625" style="23" customWidth="1"/>
    <col min="17" max="17" width="3.44140625" style="23" customWidth="1"/>
    <col min="18" max="18" width="2.5546875" style="23" customWidth="1"/>
    <col min="19" max="19" width="2.33203125" style="23" customWidth="1"/>
    <col min="20" max="20" width="2.109375" style="23" customWidth="1"/>
    <col min="21" max="21" width="3.109375" style="23" customWidth="1"/>
    <col min="22" max="22" width="2.33203125" style="23" customWidth="1"/>
    <col min="23" max="23" width="2" style="23" customWidth="1"/>
    <col min="24" max="24" width="3.33203125" style="23" customWidth="1"/>
    <col min="25" max="48" width="2.6640625" style="23" customWidth="1"/>
    <col min="49" max="90" width="2.6640625" style="21" customWidth="1"/>
    <col min="91" max="256" width="8.6640625" style="21"/>
    <col min="257" max="257" width="11.109375" style="21" customWidth="1"/>
    <col min="258" max="258" width="9.6640625" style="21" customWidth="1"/>
    <col min="259" max="259" width="11.109375" style="21" customWidth="1"/>
    <col min="260" max="260" width="11.88671875" style="21" customWidth="1"/>
    <col min="261" max="261" width="11.109375" style="21" customWidth="1"/>
    <col min="262" max="262" width="9.109375" style="21" customWidth="1"/>
    <col min="263" max="512" width="8.6640625" style="21"/>
    <col min="513" max="513" width="11.109375" style="21" customWidth="1"/>
    <col min="514" max="514" width="9.6640625" style="21" customWidth="1"/>
    <col min="515" max="515" width="11.109375" style="21" customWidth="1"/>
    <col min="516" max="516" width="11.88671875" style="21" customWidth="1"/>
    <col min="517" max="517" width="11.109375" style="21" customWidth="1"/>
    <col min="518" max="518" width="9.109375" style="21" customWidth="1"/>
    <col min="519" max="768" width="8.6640625" style="21"/>
    <col min="769" max="769" width="11.109375" style="21" customWidth="1"/>
    <col min="770" max="770" width="9.6640625" style="21" customWidth="1"/>
    <col min="771" max="771" width="11.109375" style="21" customWidth="1"/>
    <col min="772" max="772" width="11.88671875" style="21" customWidth="1"/>
    <col min="773" max="773" width="11.109375" style="21" customWidth="1"/>
    <col min="774" max="774" width="9.109375" style="21" customWidth="1"/>
    <col min="775" max="1024" width="8.6640625" style="21"/>
    <col min="1025" max="1025" width="11.109375" style="21" customWidth="1"/>
    <col min="1026" max="1026" width="9.6640625" style="21" customWidth="1"/>
    <col min="1027" max="1027" width="11.109375" style="21" customWidth="1"/>
    <col min="1028" max="1028" width="11.88671875" style="21" customWidth="1"/>
    <col min="1029" max="1029" width="11.109375" style="21" customWidth="1"/>
    <col min="1030" max="1030" width="9.109375" style="21" customWidth="1"/>
    <col min="1031" max="1280" width="8.6640625" style="21"/>
    <col min="1281" max="1281" width="11.109375" style="21" customWidth="1"/>
    <col min="1282" max="1282" width="9.6640625" style="21" customWidth="1"/>
    <col min="1283" max="1283" width="11.109375" style="21" customWidth="1"/>
    <col min="1284" max="1284" width="11.88671875" style="21" customWidth="1"/>
    <col min="1285" max="1285" width="11.109375" style="21" customWidth="1"/>
    <col min="1286" max="1286" width="9.109375" style="21" customWidth="1"/>
    <col min="1287" max="1536" width="8.6640625" style="21"/>
    <col min="1537" max="1537" width="11.109375" style="21" customWidth="1"/>
    <col min="1538" max="1538" width="9.6640625" style="21" customWidth="1"/>
    <col min="1539" max="1539" width="11.109375" style="21" customWidth="1"/>
    <col min="1540" max="1540" width="11.88671875" style="21" customWidth="1"/>
    <col min="1541" max="1541" width="11.109375" style="21" customWidth="1"/>
    <col min="1542" max="1542" width="9.109375" style="21" customWidth="1"/>
    <col min="1543" max="1792" width="8.6640625" style="21"/>
    <col min="1793" max="1793" width="11.109375" style="21" customWidth="1"/>
    <col min="1794" max="1794" width="9.6640625" style="21" customWidth="1"/>
    <col min="1795" max="1795" width="11.109375" style="21" customWidth="1"/>
    <col min="1796" max="1796" width="11.88671875" style="21" customWidth="1"/>
    <col min="1797" max="1797" width="11.109375" style="21" customWidth="1"/>
    <col min="1798" max="1798" width="9.109375" style="21" customWidth="1"/>
    <col min="1799" max="2048" width="8.6640625" style="21"/>
    <col min="2049" max="2049" width="11.109375" style="21" customWidth="1"/>
    <col min="2050" max="2050" width="9.6640625" style="21" customWidth="1"/>
    <col min="2051" max="2051" width="11.109375" style="21" customWidth="1"/>
    <col min="2052" max="2052" width="11.88671875" style="21" customWidth="1"/>
    <col min="2053" max="2053" width="11.109375" style="21" customWidth="1"/>
    <col min="2054" max="2054" width="9.109375" style="21" customWidth="1"/>
    <col min="2055" max="2304" width="8.6640625" style="21"/>
    <col min="2305" max="2305" width="11.109375" style="21" customWidth="1"/>
    <col min="2306" max="2306" width="9.6640625" style="21" customWidth="1"/>
    <col min="2307" max="2307" width="11.109375" style="21" customWidth="1"/>
    <col min="2308" max="2308" width="11.88671875" style="21" customWidth="1"/>
    <col min="2309" max="2309" width="11.109375" style="21" customWidth="1"/>
    <col min="2310" max="2310" width="9.109375" style="21" customWidth="1"/>
    <col min="2311" max="2560" width="8.6640625" style="21"/>
    <col min="2561" max="2561" width="11.109375" style="21" customWidth="1"/>
    <col min="2562" max="2562" width="9.6640625" style="21" customWidth="1"/>
    <col min="2563" max="2563" width="11.109375" style="21" customWidth="1"/>
    <col min="2564" max="2564" width="11.88671875" style="21" customWidth="1"/>
    <col min="2565" max="2565" width="11.109375" style="21" customWidth="1"/>
    <col min="2566" max="2566" width="9.109375" style="21" customWidth="1"/>
    <col min="2567" max="2816" width="8.6640625" style="21"/>
    <col min="2817" max="2817" width="11.109375" style="21" customWidth="1"/>
    <col min="2818" max="2818" width="9.6640625" style="21" customWidth="1"/>
    <col min="2819" max="2819" width="11.109375" style="21" customWidth="1"/>
    <col min="2820" max="2820" width="11.88671875" style="21" customWidth="1"/>
    <col min="2821" max="2821" width="11.109375" style="21" customWidth="1"/>
    <col min="2822" max="2822" width="9.109375" style="21" customWidth="1"/>
    <col min="2823" max="3072" width="8.6640625" style="21"/>
    <col min="3073" max="3073" width="11.109375" style="21" customWidth="1"/>
    <col min="3074" max="3074" width="9.6640625" style="21" customWidth="1"/>
    <col min="3075" max="3075" width="11.109375" style="21" customWidth="1"/>
    <col min="3076" max="3076" width="11.88671875" style="21" customWidth="1"/>
    <col min="3077" max="3077" width="11.109375" style="21" customWidth="1"/>
    <col min="3078" max="3078" width="9.109375" style="21" customWidth="1"/>
    <col min="3079" max="3328" width="8.6640625" style="21"/>
    <col min="3329" max="3329" width="11.109375" style="21" customWidth="1"/>
    <col min="3330" max="3330" width="9.6640625" style="21" customWidth="1"/>
    <col min="3331" max="3331" width="11.109375" style="21" customWidth="1"/>
    <col min="3332" max="3332" width="11.88671875" style="21" customWidth="1"/>
    <col min="3333" max="3333" width="11.109375" style="21" customWidth="1"/>
    <col min="3334" max="3334" width="9.109375" style="21" customWidth="1"/>
    <col min="3335" max="3584" width="8.6640625" style="21"/>
    <col min="3585" max="3585" width="11.109375" style="21" customWidth="1"/>
    <col min="3586" max="3586" width="9.6640625" style="21" customWidth="1"/>
    <col min="3587" max="3587" width="11.109375" style="21" customWidth="1"/>
    <col min="3588" max="3588" width="11.88671875" style="21" customWidth="1"/>
    <col min="3589" max="3589" width="11.109375" style="21" customWidth="1"/>
    <col min="3590" max="3590" width="9.109375" style="21" customWidth="1"/>
    <col min="3591" max="3840" width="8.6640625" style="21"/>
    <col min="3841" max="3841" width="11.109375" style="21" customWidth="1"/>
    <col min="3842" max="3842" width="9.6640625" style="21" customWidth="1"/>
    <col min="3843" max="3843" width="11.109375" style="21" customWidth="1"/>
    <col min="3844" max="3844" width="11.88671875" style="21" customWidth="1"/>
    <col min="3845" max="3845" width="11.109375" style="21" customWidth="1"/>
    <col min="3846" max="3846" width="9.109375" style="21" customWidth="1"/>
    <col min="3847" max="4096" width="8.6640625" style="21"/>
    <col min="4097" max="4097" width="11.109375" style="21" customWidth="1"/>
    <col min="4098" max="4098" width="9.6640625" style="21" customWidth="1"/>
    <col min="4099" max="4099" width="11.109375" style="21" customWidth="1"/>
    <col min="4100" max="4100" width="11.88671875" style="21" customWidth="1"/>
    <col min="4101" max="4101" width="11.109375" style="21" customWidth="1"/>
    <col min="4102" max="4102" width="9.109375" style="21" customWidth="1"/>
    <col min="4103" max="4352" width="8.6640625" style="21"/>
    <col min="4353" max="4353" width="11.109375" style="21" customWidth="1"/>
    <col min="4354" max="4354" width="9.6640625" style="21" customWidth="1"/>
    <col min="4355" max="4355" width="11.109375" style="21" customWidth="1"/>
    <col min="4356" max="4356" width="11.88671875" style="21" customWidth="1"/>
    <col min="4357" max="4357" width="11.109375" style="21" customWidth="1"/>
    <col min="4358" max="4358" width="9.109375" style="21" customWidth="1"/>
    <col min="4359" max="4608" width="8.6640625" style="21"/>
    <col min="4609" max="4609" width="11.109375" style="21" customWidth="1"/>
    <col min="4610" max="4610" width="9.6640625" style="21" customWidth="1"/>
    <col min="4611" max="4611" width="11.109375" style="21" customWidth="1"/>
    <col min="4612" max="4612" width="11.88671875" style="21" customWidth="1"/>
    <col min="4613" max="4613" width="11.109375" style="21" customWidth="1"/>
    <col min="4614" max="4614" width="9.109375" style="21" customWidth="1"/>
    <col min="4615" max="4864" width="8.6640625" style="21"/>
    <col min="4865" max="4865" width="11.109375" style="21" customWidth="1"/>
    <col min="4866" max="4866" width="9.6640625" style="21" customWidth="1"/>
    <col min="4867" max="4867" width="11.109375" style="21" customWidth="1"/>
    <col min="4868" max="4868" width="11.88671875" style="21" customWidth="1"/>
    <col min="4869" max="4869" width="11.109375" style="21" customWidth="1"/>
    <col min="4870" max="4870" width="9.109375" style="21" customWidth="1"/>
    <col min="4871" max="5120" width="8.6640625" style="21"/>
    <col min="5121" max="5121" width="11.109375" style="21" customWidth="1"/>
    <col min="5122" max="5122" width="9.6640625" style="21" customWidth="1"/>
    <col min="5123" max="5123" width="11.109375" style="21" customWidth="1"/>
    <col min="5124" max="5124" width="11.88671875" style="21" customWidth="1"/>
    <col min="5125" max="5125" width="11.109375" style="21" customWidth="1"/>
    <col min="5126" max="5126" width="9.109375" style="21" customWidth="1"/>
    <col min="5127" max="5376" width="8.6640625" style="21"/>
    <col min="5377" max="5377" width="11.109375" style="21" customWidth="1"/>
    <col min="5378" max="5378" width="9.6640625" style="21" customWidth="1"/>
    <col min="5379" max="5379" width="11.109375" style="21" customWidth="1"/>
    <col min="5380" max="5380" width="11.88671875" style="21" customWidth="1"/>
    <col min="5381" max="5381" width="11.109375" style="21" customWidth="1"/>
    <col min="5382" max="5382" width="9.109375" style="21" customWidth="1"/>
    <col min="5383" max="5632" width="8.6640625" style="21"/>
    <col min="5633" max="5633" width="11.109375" style="21" customWidth="1"/>
    <col min="5634" max="5634" width="9.6640625" style="21" customWidth="1"/>
    <col min="5635" max="5635" width="11.109375" style="21" customWidth="1"/>
    <col min="5636" max="5636" width="11.88671875" style="21" customWidth="1"/>
    <col min="5637" max="5637" width="11.109375" style="21" customWidth="1"/>
    <col min="5638" max="5638" width="9.109375" style="21" customWidth="1"/>
    <col min="5639" max="5888" width="8.6640625" style="21"/>
    <col min="5889" max="5889" width="11.109375" style="21" customWidth="1"/>
    <col min="5890" max="5890" width="9.6640625" style="21" customWidth="1"/>
    <col min="5891" max="5891" width="11.109375" style="21" customWidth="1"/>
    <col min="5892" max="5892" width="11.88671875" style="21" customWidth="1"/>
    <col min="5893" max="5893" width="11.109375" style="21" customWidth="1"/>
    <col min="5894" max="5894" width="9.109375" style="21" customWidth="1"/>
    <col min="5895" max="6144" width="8.6640625" style="21"/>
    <col min="6145" max="6145" width="11.109375" style="21" customWidth="1"/>
    <col min="6146" max="6146" width="9.6640625" style="21" customWidth="1"/>
    <col min="6147" max="6147" width="11.109375" style="21" customWidth="1"/>
    <col min="6148" max="6148" width="11.88671875" style="21" customWidth="1"/>
    <col min="6149" max="6149" width="11.109375" style="21" customWidth="1"/>
    <col min="6150" max="6150" width="9.109375" style="21" customWidth="1"/>
    <col min="6151" max="6400" width="8.6640625" style="21"/>
    <col min="6401" max="6401" width="11.109375" style="21" customWidth="1"/>
    <col min="6402" max="6402" width="9.6640625" style="21" customWidth="1"/>
    <col min="6403" max="6403" width="11.109375" style="21" customWidth="1"/>
    <col min="6404" max="6404" width="11.88671875" style="21" customWidth="1"/>
    <col min="6405" max="6405" width="11.109375" style="21" customWidth="1"/>
    <col min="6406" max="6406" width="9.109375" style="21" customWidth="1"/>
    <col min="6407" max="6656" width="8.6640625" style="21"/>
    <col min="6657" max="6657" width="11.109375" style="21" customWidth="1"/>
    <col min="6658" max="6658" width="9.6640625" style="21" customWidth="1"/>
    <col min="6659" max="6659" width="11.109375" style="21" customWidth="1"/>
    <col min="6660" max="6660" width="11.88671875" style="21" customWidth="1"/>
    <col min="6661" max="6661" width="11.109375" style="21" customWidth="1"/>
    <col min="6662" max="6662" width="9.109375" style="21" customWidth="1"/>
    <col min="6663" max="6912" width="8.6640625" style="21"/>
    <col min="6913" max="6913" width="11.109375" style="21" customWidth="1"/>
    <col min="6914" max="6914" width="9.6640625" style="21" customWidth="1"/>
    <col min="6915" max="6915" width="11.109375" style="21" customWidth="1"/>
    <col min="6916" max="6916" width="11.88671875" style="21" customWidth="1"/>
    <col min="6917" max="6917" width="11.109375" style="21" customWidth="1"/>
    <col min="6918" max="6918" width="9.109375" style="21" customWidth="1"/>
    <col min="6919" max="7168" width="8.6640625" style="21"/>
    <col min="7169" max="7169" width="11.109375" style="21" customWidth="1"/>
    <col min="7170" max="7170" width="9.6640625" style="21" customWidth="1"/>
    <col min="7171" max="7171" width="11.109375" style="21" customWidth="1"/>
    <col min="7172" max="7172" width="11.88671875" style="21" customWidth="1"/>
    <col min="7173" max="7173" width="11.109375" style="21" customWidth="1"/>
    <col min="7174" max="7174" width="9.109375" style="21" customWidth="1"/>
    <col min="7175" max="7424" width="8.6640625" style="21"/>
    <col min="7425" max="7425" width="11.109375" style="21" customWidth="1"/>
    <col min="7426" max="7426" width="9.6640625" style="21" customWidth="1"/>
    <col min="7427" max="7427" width="11.109375" style="21" customWidth="1"/>
    <col min="7428" max="7428" width="11.88671875" style="21" customWidth="1"/>
    <col min="7429" max="7429" width="11.109375" style="21" customWidth="1"/>
    <col min="7430" max="7430" width="9.109375" style="21" customWidth="1"/>
    <col min="7431" max="7680" width="8.6640625" style="21"/>
    <col min="7681" max="7681" width="11.109375" style="21" customWidth="1"/>
    <col min="7682" max="7682" width="9.6640625" style="21" customWidth="1"/>
    <col min="7683" max="7683" width="11.109375" style="21" customWidth="1"/>
    <col min="7684" max="7684" width="11.88671875" style="21" customWidth="1"/>
    <col min="7685" max="7685" width="11.109375" style="21" customWidth="1"/>
    <col min="7686" max="7686" width="9.109375" style="21" customWidth="1"/>
    <col min="7687" max="7936" width="8.6640625" style="21"/>
    <col min="7937" max="7937" width="11.109375" style="21" customWidth="1"/>
    <col min="7938" max="7938" width="9.6640625" style="21" customWidth="1"/>
    <col min="7939" max="7939" width="11.109375" style="21" customWidth="1"/>
    <col min="7940" max="7940" width="11.88671875" style="21" customWidth="1"/>
    <col min="7941" max="7941" width="11.109375" style="21" customWidth="1"/>
    <col min="7942" max="7942" width="9.109375" style="21" customWidth="1"/>
    <col min="7943" max="8192" width="8.6640625" style="21"/>
    <col min="8193" max="8193" width="11.109375" style="21" customWidth="1"/>
    <col min="8194" max="8194" width="9.6640625" style="21" customWidth="1"/>
    <col min="8195" max="8195" width="11.109375" style="21" customWidth="1"/>
    <col min="8196" max="8196" width="11.88671875" style="21" customWidth="1"/>
    <col min="8197" max="8197" width="11.109375" style="21" customWidth="1"/>
    <col min="8198" max="8198" width="9.109375" style="21" customWidth="1"/>
    <col min="8199" max="8448" width="8.6640625" style="21"/>
    <col min="8449" max="8449" width="11.109375" style="21" customWidth="1"/>
    <col min="8450" max="8450" width="9.6640625" style="21" customWidth="1"/>
    <col min="8451" max="8451" width="11.109375" style="21" customWidth="1"/>
    <col min="8452" max="8452" width="11.88671875" style="21" customWidth="1"/>
    <col min="8453" max="8453" width="11.109375" style="21" customWidth="1"/>
    <col min="8454" max="8454" width="9.109375" style="21" customWidth="1"/>
    <col min="8455" max="8704" width="8.6640625" style="21"/>
    <col min="8705" max="8705" width="11.109375" style="21" customWidth="1"/>
    <col min="8706" max="8706" width="9.6640625" style="21" customWidth="1"/>
    <col min="8707" max="8707" width="11.109375" style="21" customWidth="1"/>
    <col min="8708" max="8708" width="11.88671875" style="21" customWidth="1"/>
    <col min="8709" max="8709" width="11.109375" style="21" customWidth="1"/>
    <col min="8710" max="8710" width="9.109375" style="21" customWidth="1"/>
    <col min="8711" max="8960" width="8.6640625" style="21"/>
    <col min="8961" max="8961" width="11.109375" style="21" customWidth="1"/>
    <col min="8962" max="8962" width="9.6640625" style="21" customWidth="1"/>
    <col min="8963" max="8963" width="11.109375" style="21" customWidth="1"/>
    <col min="8964" max="8964" width="11.88671875" style="21" customWidth="1"/>
    <col min="8965" max="8965" width="11.109375" style="21" customWidth="1"/>
    <col min="8966" max="8966" width="9.109375" style="21" customWidth="1"/>
    <col min="8967" max="9216" width="8.6640625" style="21"/>
    <col min="9217" max="9217" width="11.109375" style="21" customWidth="1"/>
    <col min="9218" max="9218" width="9.6640625" style="21" customWidth="1"/>
    <col min="9219" max="9219" width="11.109375" style="21" customWidth="1"/>
    <col min="9220" max="9220" width="11.88671875" style="21" customWidth="1"/>
    <col min="9221" max="9221" width="11.109375" style="21" customWidth="1"/>
    <col min="9222" max="9222" width="9.109375" style="21" customWidth="1"/>
    <col min="9223" max="9472" width="8.6640625" style="21"/>
    <col min="9473" max="9473" width="11.109375" style="21" customWidth="1"/>
    <col min="9474" max="9474" width="9.6640625" style="21" customWidth="1"/>
    <col min="9475" max="9475" width="11.109375" style="21" customWidth="1"/>
    <col min="9476" max="9476" width="11.88671875" style="21" customWidth="1"/>
    <col min="9477" max="9477" width="11.109375" style="21" customWidth="1"/>
    <col min="9478" max="9478" width="9.109375" style="21" customWidth="1"/>
    <col min="9479" max="9728" width="8.6640625" style="21"/>
    <col min="9729" max="9729" width="11.109375" style="21" customWidth="1"/>
    <col min="9730" max="9730" width="9.6640625" style="21" customWidth="1"/>
    <col min="9731" max="9731" width="11.109375" style="21" customWidth="1"/>
    <col min="9732" max="9732" width="11.88671875" style="21" customWidth="1"/>
    <col min="9733" max="9733" width="11.109375" style="21" customWidth="1"/>
    <col min="9734" max="9734" width="9.109375" style="21" customWidth="1"/>
    <col min="9735" max="9984" width="8.6640625" style="21"/>
    <col min="9985" max="9985" width="11.109375" style="21" customWidth="1"/>
    <col min="9986" max="9986" width="9.6640625" style="21" customWidth="1"/>
    <col min="9987" max="9987" width="11.109375" style="21" customWidth="1"/>
    <col min="9988" max="9988" width="11.88671875" style="21" customWidth="1"/>
    <col min="9989" max="9989" width="11.109375" style="21" customWidth="1"/>
    <col min="9990" max="9990" width="9.109375" style="21" customWidth="1"/>
    <col min="9991" max="10240" width="8.6640625" style="21"/>
    <col min="10241" max="10241" width="11.109375" style="21" customWidth="1"/>
    <col min="10242" max="10242" width="9.6640625" style="21" customWidth="1"/>
    <col min="10243" max="10243" width="11.109375" style="21" customWidth="1"/>
    <col min="10244" max="10244" width="11.88671875" style="21" customWidth="1"/>
    <col min="10245" max="10245" width="11.109375" style="21" customWidth="1"/>
    <col min="10246" max="10246" width="9.109375" style="21" customWidth="1"/>
    <col min="10247" max="10496" width="8.6640625" style="21"/>
    <col min="10497" max="10497" width="11.109375" style="21" customWidth="1"/>
    <col min="10498" max="10498" width="9.6640625" style="21" customWidth="1"/>
    <col min="10499" max="10499" width="11.109375" style="21" customWidth="1"/>
    <col min="10500" max="10500" width="11.88671875" style="21" customWidth="1"/>
    <col min="10501" max="10501" width="11.109375" style="21" customWidth="1"/>
    <col min="10502" max="10502" width="9.109375" style="21" customWidth="1"/>
    <col min="10503" max="10752" width="8.6640625" style="21"/>
    <col min="10753" max="10753" width="11.109375" style="21" customWidth="1"/>
    <col min="10754" max="10754" width="9.6640625" style="21" customWidth="1"/>
    <col min="10755" max="10755" width="11.109375" style="21" customWidth="1"/>
    <col min="10756" max="10756" width="11.88671875" style="21" customWidth="1"/>
    <col min="10757" max="10757" width="11.109375" style="21" customWidth="1"/>
    <col min="10758" max="10758" width="9.109375" style="21" customWidth="1"/>
    <col min="10759" max="11008" width="8.6640625" style="21"/>
    <col min="11009" max="11009" width="11.109375" style="21" customWidth="1"/>
    <col min="11010" max="11010" width="9.6640625" style="21" customWidth="1"/>
    <col min="11011" max="11011" width="11.109375" style="21" customWidth="1"/>
    <col min="11012" max="11012" width="11.88671875" style="21" customWidth="1"/>
    <col min="11013" max="11013" width="11.109375" style="21" customWidth="1"/>
    <col min="11014" max="11014" width="9.109375" style="21" customWidth="1"/>
    <col min="11015" max="11264" width="8.6640625" style="21"/>
    <col min="11265" max="11265" width="11.109375" style="21" customWidth="1"/>
    <col min="11266" max="11266" width="9.6640625" style="21" customWidth="1"/>
    <col min="11267" max="11267" width="11.109375" style="21" customWidth="1"/>
    <col min="11268" max="11268" width="11.88671875" style="21" customWidth="1"/>
    <col min="11269" max="11269" width="11.109375" style="21" customWidth="1"/>
    <col min="11270" max="11270" width="9.109375" style="21" customWidth="1"/>
    <col min="11271" max="11520" width="8.6640625" style="21"/>
    <col min="11521" max="11521" width="11.109375" style="21" customWidth="1"/>
    <col min="11522" max="11522" width="9.6640625" style="21" customWidth="1"/>
    <col min="11523" max="11523" width="11.109375" style="21" customWidth="1"/>
    <col min="11524" max="11524" width="11.88671875" style="21" customWidth="1"/>
    <col min="11525" max="11525" width="11.109375" style="21" customWidth="1"/>
    <col min="11526" max="11526" width="9.109375" style="21" customWidth="1"/>
    <col min="11527" max="11776" width="8.6640625" style="21"/>
    <col min="11777" max="11777" width="11.109375" style="21" customWidth="1"/>
    <col min="11778" max="11778" width="9.6640625" style="21" customWidth="1"/>
    <col min="11779" max="11779" width="11.109375" style="21" customWidth="1"/>
    <col min="11780" max="11780" width="11.88671875" style="21" customWidth="1"/>
    <col min="11781" max="11781" width="11.109375" style="21" customWidth="1"/>
    <col min="11782" max="11782" width="9.109375" style="21" customWidth="1"/>
    <col min="11783" max="12032" width="8.6640625" style="21"/>
    <col min="12033" max="12033" width="11.109375" style="21" customWidth="1"/>
    <col min="12034" max="12034" width="9.6640625" style="21" customWidth="1"/>
    <col min="12035" max="12035" width="11.109375" style="21" customWidth="1"/>
    <col min="12036" max="12036" width="11.88671875" style="21" customWidth="1"/>
    <col min="12037" max="12037" width="11.109375" style="21" customWidth="1"/>
    <col min="12038" max="12038" width="9.109375" style="21" customWidth="1"/>
    <col min="12039" max="12288" width="8.6640625" style="21"/>
    <col min="12289" max="12289" width="11.109375" style="21" customWidth="1"/>
    <col min="12290" max="12290" width="9.6640625" style="21" customWidth="1"/>
    <col min="12291" max="12291" width="11.109375" style="21" customWidth="1"/>
    <col min="12292" max="12292" width="11.88671875" style="21" customWidth="1"/>
    <col min="12293" max="12293" width="11.109375" style="21" customWidth="1"/>
    <col min="12294" max="12294" width="9.109375" style="21" customWidth="1"/>
    <col min="12295" max="12544" width="8.6640625" style="21"/>
    <col min="12545" max="12545" width="11.109375" style="21" customWidth="1"/>
    <col min="12546" max="12546" width="9.6640625" style="21" customWidth="1"/>
    <col min="12547" max="12547" width="11.109375" style="21" customWidth="1"/>
    <col min="12548" max="12548" width="11.88671875" style="21" customWidth="1"/>
    <col min="12549" max="12549" width="11.109375" style="21" customWidth="1"/>
    <col min="12550" max="12550" width="9.109375" style="21" customWidth="1"/>
    <col min="12551" max="12800" width="8.6640625" style="21"/>
    <col min="12801" max="12801" width="11.109375" style="21" customWidth="1"/>
    <col min="12802" max="12802" width="9.6640625" style="21" customWidth="1"/>
    <col min="12803" max="12803" width="11.109375" style="21" customWidth="1"/>
    <col min="12804" max="12804" width="11.88671875" style="21" customWidth="1"/>
    <col min="12805" max="12805" width="11.109375" style="21" customWidth="1"/>
    <col min="12806" max="12806" width="9.109375" style="21" customWidth="1"/>
    <col min="12807" max="13056" width="8.6640625" style="21"/>
    <col min="13057" max="13057" width="11.109375" style="21" customWidth="1"/>
    <col min="13058" max="13058" width="9.6640625" style="21" customWidth="1"/>
    <col min="13059" max="13059" width="11.109375" style="21" customWidth="1"/>
    <col min="13060" max="13060" width="11.88671875" style="21" customWidth="1"/>
    <col min="13061" max="13061" width="11.109375" style="21" customWidth="1"/>
    <col min="13062" max="13062" width="9.109375" style="21" customWidth="1"/>
    <col min="13063" max="13312" width="8.6640625" style="21"/>
    <col min="13313" max="13313" width="11.109375" style="21" customWidth="1"/>
    <col min="13314" max="13314" width="9.6640625" style="21" customWidth="1"/>
    <col min="13315" max="13315" width="11.109375" style="21" customWidth="1"/>
    <col min="13316" max="13316" width="11.88671875" style="21" customWidth="1"/>
    <col min="13317" max="13317" width="11.109375" style="21" customWidth="1"/>
    <col min="13318" max="13318" width="9.109375" style="21" customWidth="1"/>
    <col min="13319" max="13568" width="8.6640625" style="21"/>
    <col min="13569" max="13569" width="11.109375" style="21" customWidth="1"/>
    <col min="13570" max="13570" width="9.6640625" style="21" customWidth="1"/>
    <col min="13571" max="13571" width="11.109375" style="21" customWidth="1"/>
    <col min="13572" max="13572" width="11.88671875" style="21" customWidth="1"/>
    <col min="13573" max="13573" width="11.109375" style="21" customWidth="1"/>
    <col min="13574" max="13574" width="9.109375" style="21" customWidth="1"/>
    <col min="13575" max="13824" width="8.6640625" style="21"/>
    <col min="13825" max="13825" width="11.109375" style="21" customWidth="1"/>
    <col min="13826" max="13826" width="9.6640625" style="21" customWidth="1"/>
    <col min="13827" max="13827" width="11.109375" style="21" customWidth="1"/>
    <col min="13828" max="13828" width="11.88671875" style="21" customWidth="1"/>
    <col min="13829" max="13829" width="11.109375" style="21" customWidth="1"/>
    <col min="13830" max="13830" width="9.109375" style="21" customWidth="1"/>
    <col min="13831" max="14080" width="8.6640625" style="21"/>
    <col min="14081" max="14081" width="11.109375" style="21" customWidth="1"/>
    <col min="14082" max="14082" width="9.6640625" style="21" customWidth="1"/>
    <col min="14083" max="14083" width="11.109375" style="21" customWidth="1"/>
    <col min="14084" max="14084" width="11.88671875" style="21" customWidth="1"/>
    <col min="14085" max="14085" width="11.109375" style="21" customWidth="1"/>
    <col min="14086" max="14086" width="9.109375" style="21" customWidth="1"/>
    <col min="14087" max="14336" width="8.6640625" style="21"/>
    <col min="14337" max="14337" width="11.109375" style="21" customWidth="1"/>
    <col min="14338" max="14338" width="9.6640625" style="21" customWidth="1"/>
    <col min="14339" max="14339" width="11.109375" style="21" customWidth="1"/>
    <col min="14340" max="14340" width="11.88671875" style="21" customWidth="1"/>
    <col min="14341" max="14341" width="11.109375" style="21" customWidth="1"/>
    <col min="14342" max="14342" width="9.109375" style="21" customWidth="1"/>
    <col min="14343" max="14592" width="8.6640625" style="21"/>
    <col min="14593" max="14593" width="11.109375" style="21" customWidth="1"/>
    <col min="14594" max="14594" width="9.6640625" style="21" customWidth="1"/>
    <col min="14595" max="14595" width="11.109375" style="21" customWidth="1"/>
    <col min="14596" max="14596" width="11.88671875" style="21" customWidth="1"/>
    <col min="14597" max="14597" width="11.109375" style="21" customWidth="1"/>
    <col min="14598" max="14598" width="9.109375" style="21" customWidth="1"/>
    <col min="14599" max="14848" width="8.6640625" style="21"/>
    <col min="14849" max="14849" width="11.109375" style="21" customWidth="1"/>
    <col min="14850" max="14850" width="9.6640625" style="21" customWidth="1"/>
    <col min="14851" max="14851" width="11.109375" style="21" customWidth="1"/>
    <col min="14852" max="14852" width="11.88671875" style="21" customWidth="1"/>
    <col min="14853" max="14853" width="11.109375" style="21" customWidth="1"/>
    <col min="14854" max="14854" width="9.109375" style="21" customWidth="1"/>
    <col min="14855" max="15104" width="8.6640625" style="21"/>
    <col min="15105" max="15105" width="11.109375" style="21" customWidth="1"/>
    <col min="15106" max="15106" width="9.6640625" style="21" customWidth="1"/>
    <col min="15107" max="15107" width="11.109375" style="21" customWidth="1"/>
    <col min="15108" max="15108" width="11.88671875" style="21" customWidth="1"/>
    <col min="15109" max="15109" width="11.109375" style="21" customWidth="1"/>
    <col min="15110" max="15110" width="9.109375" style="21" customWidth="1"/>
    <col min="15111" max="15360" width="8.6640625" style="21"/>
    <col min="15361" max="15361" width="11.109375" style="21" customWidth="1"/>
    <col min="15362" max="15362" width="9.6640625" style="21" customWidth="1"/>
    <col min="15363" max="15363" width="11.109375" style="21" customWidth="1"/>
    <col min="15364" max="15364" width="11.88671875" style="21" customWidth="1"/>
    <col min="15365" max="15365" width="11.109375" style="21" customWidth="1"/>
    <col min="15366" max="15366" width="9.109375" style="21" customWidth="1"/>
    <col min="15367" max="15616" width="8.6640625" style="21"/>
    <col min="15617" max="15617" width="11.109375" style="21" customWidth="1"/>
    <col min="15618" max="15618" width="9.6640625" style="21" customWidth="1"/>
    <col min="15619" max="15619" width="11.109375" style="21" customWidth="1"/>
    <col min="15620" max="15620" width="11.88671875" style="21" customWidth="1"/>
    <col min="15621" max="15621" width="11.109375" style="21" customWidth="1"/>
    <col min="15622" max="15622" width="9.109375" style="21" customWidth="1"/>
    <col min="15623" max="15872" width="8.6640625" style="21"/>
    <col min="15873" max="15873" width="11.109375" style="21" customWidth="1"/>
    <col min="15874" max="15874" width="9.6640625" style="21" customWidth="1"/>
    <col min="15875" max="15875" width="11.109375" style="21" customWidth="1"/>
    <col min="15876" max="15876" width="11.88671875" style="21" customWidth="1"/>
    <col min="15877" max="15877" width="11.109375" style="21" customWidth="1"/>
    <col min="15878" max="15878" width="9.109375" style="21" customWidth="1"/>
    <col min="15879" max="16128" width="8.6640625" style="21"/>
    <col min="16129" max="16129" width="11.109375" style="21" customWidth="1"/>
    <col min="16130" max="16130" width="9.6640625" style="21" customWidth="1"/>
    <col min="16131" max="16131" width="11.109375" style="21" customWidth="1"/>
    <col min="16132" max="16132" width="11.88671875" style="21" customWidth="1"/>
    <col min="16133" max="16133" width="11.109375" style="21" customWidth="1"/>
    <col min="16134" max="16134" width="9.109375" style="21" customWidth="1"/>
    <col min="16135" max="16384" width="8.6640625" style="21"/>
  </cols>
  <sheetData>
    <row r="1" spans="1:48" x14ac:dyDescent="0.3">
      <c r="B1" s="22" t="s">
        <v>34</v>
      </c>
      <c r="C1" s="22" t="s">
        <v>35</v>
      </c>
      <c r="D1" s="22" t="s">
        <v>36</v>
      </c>
      <c r="E1" s="22" t="s">
        <v>37</v>
      </c>
    </row>
    <row r="2" spans="1:48" ht="15.6" customHeight="1" x14ac:dyDescent="0.3">
      <c r="A2" s="21" t="s">
        <v>38</v>
      </c>
      <c r="B2" s="22">
        <f>SUM(B5:B15)</f>
        <v>170996.8</v>
      </c>
      <c r="C2" s="22">
        <f t="shared" ref="C2:E2" si="0">SUM(C5:C15)</f>
        <v>142610</v>
      </c>
      <c r="D2" s="22">
        <f t="shared" si="0"/>
        <v>17766.3</v>
      </c>
      <c r="E2" s="22">
        <f t="shared" si="0"/>
        <v>10620.5</v>
      </c>
      <c r="F2" s="22">
        <f>B2-C2-D2-E2</f>
        <v>0</v>
      </c>
      <c r="H2" s="23" t="s">
        <v>60</v>
      </c>
    </row>
    <row r="3" spans="1:48" ht="15.6" customHeight="1" x14ac:dyDescent="0.3">
      <c r="A3" s="71" t="s">
        <v>39</v>
      </c>
      <c r="B3" s="72" t="s">
        <v>40</v>
      </c>
      <c r="C3" s="73" t="s">
        <v>41</v>
      </c>
      <c r="D3" s="73"/>
      <c r="E3" s="73"/>
      <c r="H3" s="29" t="s">
        <v>49</v>
      </c>
      <c r="I3" s="34">
        <f>SUM(B5:B12)</f>
        <v>136892.1</v>
      </c>
      <c r="J3" s="23" t="s">
        <v>46</v>
      </c>
      <c r="K3" s="30"/>
      <c r="L3" s="30"/>
      <c r="W3" s="30"/>
      <c r="X3" s="30"/>
      <c r="Y3" s="30"/>
      <c r="Z3" s="30"/>
    </row>
    <row r="4" spans="1:48" s="26" customFormat="1" ht="15" customHeight="1" x14ac:dyDescent="0.3">
      <c r="A4" s="71"/>
      <c r="B4" s="72"/>
      <c r="C4" s="37" t="s">
        <v>42</v>
      </c>
      <c r="D4" s="37" t="s">
        <v>43</v>
      </c>
      <c r="E4" s="37" t="s">
        <v>59</v>
      </c>
      <c r="F4" s="24"/>
      <c r="G4" s="25"/>
      <c r="H4" s="29" t="s">
        <v>50</v>
      </c>
      <c r="I4" s="35">
        <f>SUM(D5:D12)</f>
        <v>17640.400000000001</v>
      </c>
      <c r="J4" s="23" t="s">
        <v>46</v>
      </c>
      <c r="L4" s="31"/>
      <c r="M4" s="31"/>
      <c r="N4" s="31"/>
      <c r="O4" s="32"/>
      <c r="P4" s="25"/>
      <c r="Q4" s="25"/>
      <c r="R4" s="25"/>
      <c r="S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x14ac:dyDescent="0.3">
      <c r="A5" s="38">
        <v>2014</v>
      </c>
      <c r="B5" s="39">
        <v>14621.8</v>
      </c>
      <c r="C5" s="40">
        <f>B5-D5-E5</f>
        <v>14621.8</v>
      </c>
      <c r="D5" s="40">
        <v>0</v>
      </c>
      <c r="E5" s="40">
        <v>0</v>
      </c>
      <c r="H5" s="29" t="s">
        <v>47</v>
      </c>
      <c r="I5" s="34">
        <f>SUM(E5:E12)</f>
        <v>10594.7</v>
      </c>
      <c r="J5" s="23" t="s">
        <v>46</v>
      </c>
      <c r="K5" s="30"/>
      <c r="L5" s="30"/>
    </row>
    <row r="6" spans="1:48" x14ac:dyDescent="0.3">
      <c r="A6" s="38">
        <v>2015</v>
      </c>
      <c r="B6" s="39">
        <v>33920.6</v>
      </c>
      <c r="C6" s="40">
        <f t="shared" ref="C6:C12" si="1">B6-D6-E6</f>
        <v>16280.2</v>
      </c>
      <c r="D6" s="40">
        <v>17640.400000000001</v>
      </c>
      <c r="E6" s="40">
        <v>0</v>
      </c>
      <c r="H6" s="29" t="s">
        <v>48</v>
      </c>
      <c r="I6" s="34">
        <f>SUM(C5:C12)</f>
        <v>108657</v>
      </c>
      <c r="J6" s="23" t="s">
        <v>46</v>
      </c>
      <c r="K6" s="30"/>
      <c r="L6" s="30"/>
      <c r="M6" s="30"/>
    </row>
    <row r="7" spans="1:48" x14ac:dyDescent="0.3">
      <c r="A7" s="38">
        <v>2016</v>
      </c>
      <c r="B7" s="39">
        <v>26921</v>
      </c>
      <c r="C7" s="40">
        <f t="shared" si="1"/>
        <v>16757.7</v>
      </c>
      <c r="D7" s="40">
        <v>0</v>
      </c>
      <c r="E7" s="40">
        <v>10163.299999999999</v>
      </c>
      <c r="H7" s="21" t="s">
        <v>45</v>
      </c>
    </row>
    <row r="8" spans="1:48" x14ac:dyDescent="0.3">
      <c r="A8" s="38">
        <v>2017</v>
      </c>
      <c r="B8" s="39">
        <v>12624.9</v>
      </c>
      <c r="C8" s="40">
        <f t="shared" si="1"/>
        <v>12193.5</v>
      </c>
      <c r="D8" s="40">
        <v>0</v>
      </c>
      <c r="E8" s="40">
        <v>431.4</v>
      </c>
    </row>
    <row r="9" spans="1:48" x14ac:dyDescent="0.3">
      <c r="A9" s="38">
        <v>2018</v>
      </c>
      <c r="B9" s="39">
        <v>12077.1</v>
      </c>
      <c r="C9" s="40">
        <f t="shared" si="1"/>
        <v>12077.1</v>
      </c>
      <c r="D9" s="40">
        <v>0</v>
      </c>
      <c r="E9" s="40">
        <v>0</v>
      </c>
      <c r="H9" s="23" t="s">
        <v>51</v>
      </c>
    </row>
    <row r="10" spans="1:48" x14ac:dyDescent="0.3">
      <c r="A10" s="38">
        <v>2019</v>
      </c>
      <c r="B10" s="39">
        <v>11707.5</v>
      </c>
      <c r="C10" s="40">
        <f t="shared" si="1"/>
        <v>11707.5</v>
      </c>
      <c r="D10" s="40">
        <v>0</v>
      </c>
      <c r="E10" s="40">
        <v>0</v>
      </c>
      <c r="H10" s="29" t="s">
        <v>49</v>
      </c>
      <c r="I10" s="34">
        <f>SUM(B13:B15)</f>
        <v>34104.699999999997</v>
      </c>
      <c r="J10" s="23" t="s">
        <v>46</v>
      </c>
    </row>
    <row r="11" spans="1:48" x14ac:dyDescent="0.3">
      <c r="A11" s="38">
        <v>2020</v>
      </c>
      <c r="B11" s="39">
        <v>12191.5</v>
      </c>
      <c r="C11" s="40">
        <f t="shared" si="1"/>
        <v>12191.5</v>
      </c>
      <c r="D11" s="40">
        <v>0</v>
      </c>
      <c r="E11" s="40">
        <v>0</v>
      </c>
      <c r="H11" s="29" t="s">
        <v>50</v>
      </c>
      <c r="I11" s="35">
        <f>SUM(D13:D15)</f>
        <v>125.9</v>
      </c>
      <c r="J11" s="23" t="s">
        <v>46</v>
      </c>
    </row>
    <row r="12" spans="1:48" x14ac:dyDescent="0.3">
      <c r="A12" s="38">
        <v>2021</v>
      </c>
      <c r="B12" s="39">
        <v>12827.7</v>
      </c>
      <c r="C12" s="40">
        <f t="shared" si="1"/>
        <v>12827.7</v>
      </c>
      <c r="D12" s="40">
        <v>0</v>
      </c>
      <c r="E12" s="40">
        <v>0</v>
      </c>
      <c r="H12" s="29" t="s">
        <v>47</v>
      </c>
      <c r="I12" s="34">
        <f>SUM(E13:E15)</f>
        <v>25.8</v>
      </c>
      <c r="J12" s="23" t="s">
        <v>46</v>
      </c>
    </row>
    <row r="13" spans="1:48" x14ac:dyDescent="0.3">
      <c r="A13" s="38">
        <v>2022</v>
      </c>
      <c r="B13" s="39">
        <f>СПОРТ!G33</f>
        <v>11950.3</v>
      </c>
      <c r="C13" s="40">
        <f>СПОРТ!G36</f>
        <v>11798.6</v>
      </c>
      <c r="D13" s="40">
        <f>СПОРТ!G34</f>
        <v>125.9</v>
      </c>
      <c r="E13" s="40">
        <f>СПОРТ!G35</f>
        <v>25.8</v>
      </c>
      <c r="F13" s="22">
        <f>B13-C13-D13-E13</f>
        <v>0</v>
      </c>
      <c r="H13" s="29" t="s">
        <v>48</v>
      </c>
      <c r="I13" s="34">
        <f>SUM(C13:C15)</f>
        <v>33953</v>
      </c>
      <c r="J13" s="23" t="s">
        <v>46</v>
      </c>
    </row>
    <row r="14" spans="1:48" ht="15" customHeight="1" x14ac:dyDescent="0.3">
      <c r="A14" s="38">
        <v>2023</v>
      </c>
      <c r="B14" s="39">
        <f>СПОРТ!H33</f>
        <v>11068.4</v>
      </c>
      <c r="C14" s="40">
        <f>СПОРТ!H36</f>
        <v>11068.4</v>
      </c>
      <c r="D14" s="40">
        <f>СПОРТ!H34</f>
        <v>0</v>
      </c>
      <c r="E14" s="40">
        <f>СПОРТ!H35</f>
        <v>0</v>
      </c>
      <c r="F14" s="22">
        <f>B14-C14-D14-E14</f>
        <v>0</v>
      </c>
      <c r="H14" s="21" t="s">
        <v>45</v>
      </c>
    </row>
    <row r="15" spans="1:48" ht="15" customHeight="1" x14ac:dyDescent="0.3">
      <c r="A15" s="41">
        <v>2024</v>
      </c>
      <c r="B15" s="39">
        <f>СПОРТ!I33</f>
        <v>11086</v>
      </c>
      <c r="C15" s="39">
        <f>СПОРТ!I36</f>
        <v>11086</v>
      </c>
      <c r="D15" s="39">
        <f>СПОРТ!I34</f>
        <v>0</v>
      </c>
      <c r="E15" s="39">
        <f>СПОРТ!I35</f>
        <v>0</v>
      </c>
      <c r="F15" s="22">
        <f>B15-C15-D15-E15</f>
        <v>0</v>
      </c>
    </row>
    <row r="16" spans="1:48" ht="15" customHeight="1" x14ac:dyDescent="0.3">
      <c r="A16" s="27" t="s">
        <v>44</v>
      </c>
      <c r="B16" s="28">
        <f>SUM(B5:B15)</f>
        <v>170996.8</v>
      </c>
      <c r="C16" s="28">
        <f t="shared" ref="C16:E16" si="2">SUM(C5:C15)</f>
        <v>142610</v>
      </c>
      <c r="D16" s="28">
        <f t="shared" si="2"/>
        <v>17766.3</v>
      </c>
      <c r="E16" s="28">
        <f t="shared" si="2"/>
        <v>10620.5</v>
      </c>
    </row>
    <row r="17" spans="1:48" ht="20.399999999999999" x14ac:dyDescent="0.35">
      <c r="A17" s="74"/>
      <c r="B17" s="74"/>
      <c r="C17" s="74"/>
      <c r="D17" s="74"/>
      <c r="E17" s="74"/>
    </row>
    <row r="18" spans="1:48" x14ac:dyDescent="0.3">
      <c r="H18" s="59" t="s">
        <v>65</v>
      </c>
      <c r="I18" s="59" t="s">
        <v>38</v>
      </c>
      <c r="J18" s="59" t="s">
        <v>66</v>
      </c>
      <c r="K18" s="59"/>
      <c r="L18" s="59"/>
    </row>
    <row r="19" spans="1:48" ht="46.8" x14ac:dyDescent="0.3">
      <c r="H19" s="59"/>
      <c r="I19" s="59"/>
      <c r="J19" s="3" t="s">
        <v>67</v>
      </c>
      <c r="K19" s="3" t="s">
        <v>68</v>
      </c>
      <c r="L19" s="3" t="s">
        <v>69</v>
      </c>
    </row>
    <row r="20" spans="1:48" s="47" customFormat="1" x14ac:dyDescent="0.3">
      <c r="B20" s="48"/>
      <c r="C20" s="48"/>
      <c r="D20" s="48"/>
      <c r="E20" s="48"/>
      <c r="F20" s="48"/>
      <c r="G20" s="49"/>
      <c r="H20" s="43">
        <v>1</v>
      </c>
      <c r="I20" s="43">
        <v>2</v>
      </c>
      <c r="J20" s="43">
        <v>3</v>
      </c>
      <c r="K20" s="43">
        <v>4</v>
      </c>
      <c r="L20" s="43">
        <v>5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</row>
    <row r="21" spans="1:48" ht="31.2" x14ac:dyDescent="0.3">
      <c r="H21" s="42" t="s">
        <v>72</v>
      </c>
      <c r="I21" s="36">
        <f>SUM(J21:L21)</f>
        <v>34104.699999999997</v>
      </c>
      <c r="J21" s="36">
        <f>B13</f>
        <v>11950.3</v>
      </c>
      <c r="K21" s="36">
        <f>B14</f>
        <v>11068.4</v>
      </c>
      <c r="L21" s="36">
        <f>B15</f>
        <v>11086</v>
      </c>
    </row>
    <row r="22" spans="1:48" x14ac:dyDescent="0.3">
      <c r="H22" s="42" t="s">
        <v>5</v>
      </c>
      <c r="I22" s="36">
        <f t="shared" ref="I22:I25" si="3">SUM(J22:L22)</f>
        <v>125.9</v>
      </c>
      <c r="J22" s="36">
        <f>D13</f>
        <v>125.9</v>
      </c>
      <c r="K22" s="36">
        <f>D14</f>
        <v>0</v>
      </c>
      <c r="L22" s="36">
        <f>D15</f>
        <v>0</v>
      </c>
    </row>
    <row r="23" spans="1:48" x14ac:dyDescent="0.3">
      <c r="H23" s="42" t="s">
        <v>4</v>
      </c>
      <c r="I23" s="36">
        <f t="shared" si="3"/>
        <v>25.8</v>
      </c>
      <c r="J23" s="36">
        <f>E13</f>
        <v>25.8</v>
      </c>
      <c r="K23" s="36">
        <f>E14</f>
        <v>0</v>
      </c>
      <c r="L23" s="36">
        <f>E15</f>
        <v>0</v>
      </c>
    </row>
    <row r="24" spans="1:48" x14ac:dyDescent="0.3">
      <c r="H24" s="42" t="s">
        <v>70</v>
      </c>
      <c r="I24" s="36">
        <f t="shared" si="3"/>
        <v>33953</v>
      </c>
      <c r="J24" s="36">
        <f>C13</f>
        <v>11798.6</v>
      </c>
      <c r="K24" s="36">
        <f>C14</f>
        <v>11068.4</v>
      </c>
      <c r="L24" s="36">
        <f>C15</f>
        <v>11086</v>
      </c>
    </row>
    <row r="25" spans="1:48" x14ac:dyDescent="0.3">
      <c r="H25" s="42" t="s">
        <v>71</v>
      </c>
      <c r="I25" s="36">
        <f t="shared" si="3"/>
        <v>0</v>
      </c>
      <c r="J25" s="36">
        <v>0</v>
      </c>
      <c r="K25" s="36">
        <v>0</v>
      </c>
      <c r="L25" s="36">
        <v>0</v>
      </c>
    </row>
  </sheetData>
  <mergeCells count="7">
    <mergeCell ref="I18:I19"/>
    <mergeCell ref="J18:L18"/>
    <mergeCell ref="H18:H19"/>
    <mergeCell ref="A3:A4"/>
    <mergeCell ref="B3:B4"/>
    <mergeCell ref="C3:E3"/>
    <mergeCell ref="A17:E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СПОРТ</vt:lpstr>
      <vt:lpstr>для МП</vt:lpstr>
      <vt:lpstr>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2022-12-08T12:44:31Z</dcterms:modified>
</cp:coreProperties>
</file>