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384"/>
  </bookViews>
  <sheets>
    <sheet name="Лист1" sheetId="1" r:id="rId1"/>
    <sheet name="суммы в МП" sheetId="3" r:id="rId2"/>
  </sheets>
  <calcPr calcId="152511"/>
</workbook>
</file>

<file path=xl/calcChain.xml><?xml version="1.0" encoding="utf-8"?>
<calcChain xmlns="http://schemas.openxmlformats.org/spreadsheetml/2006/main">
  <c r="H23" i="1" l="1"/>
  <c r="G23" i="1"/>
  <c r="F23" i="1"/>
  <c r="E22" i="1"/>
  <c r="E21" i="1"/>
  <c r="E20" i="1"/>
  <c r="B62" i="3" l="1"/>
  <c r="B45" i="3"/>
  <c r="C45" i="3" s="1"/>
  <c r="B29" i="3"/>
  <c r="C29" i="3" s="1"/>
  <c r="E35" i="1" l="1"/>
  <c r="E36" i="1" s="1"/>
  <c r="G36" i="1"/>
  <c r="H36" i="1"/>
  <c r="D47" i="3" l="1"/>
  <c r="D31" i="3"/>
  <c r="D15" i="3"/>
  <c r="E15" i="3"/>
  <c r="C38" i="3"/>
  <c r="C39" i="3"/>
  <c r="C40" i="3"/>
  <c r="C41" i="3"/>
  <c r="C42" i="3"/>
  <c r="C37" i="3"/>
  <c r="D34" i="3"/>
  <c r="E51" i="3"/>
  <c r="D51" i="3"/>
  <c r="C26" i="3"/>
  <c r="C25" i="3"/>
  <c r="C24" i="3"/>
  <c r="B23" i="3"/>
  <c r="C23" i="3"/>
  <c r="B22" i="3"/>
  <c r="C22" i="3"/>
  <c r="B21" i="3"/>
  <c r="C21" i="3" s="1"/>
  <c r="D18" i="3"/>
  <c r="C10" i="3"/>
  <c r="C9" i="3"/>
  <c r="C8" i="3"/>
  <c r="C7" i="3"/>
  <c r="C6" i="3"/>
  <c r="C5" i="3"/>
  <c r="E2" i="3"/>
  <c r="D2" i="3"/>
  <c r="B46" i="3"/>
  <c r="C46" i="3" s="1"/>
  <c r="F36" i="1"/>
  <c r="B44" i="3" s="1"/>
  <c r="C44" i="3" s="1"/>
  <c r="G30" i="1"/>
  <c r="H30" i="1"/>
  <c r="B30" i="3" s="1"/>
  <c r="F30" i="1"/>
  <c r="B28" i="3" s="1"/>
  <c r="C28" i="3" s="1"/>
  <c r="H42" i="1"/>
  <c r="B63" i="3" s="1"/>
  <c r="G42" i="1"/>
  <c r="B61" i="3" s="1"/>
  <c r="F42" i="1"/>
  <c r="E41" i="1"/>
  <c r="E29" i="1"/>
  <c r="E30" i="1" s="1"/>
  <c r="E19" i="1"/>
  <c r="E23" i="1" s="1"/>
  <c r="G43" i="1"/>
  <c r="B13" i="3" l="1"/>
  <c r="C13" i="3" s="1"/>
  <c r="E42" i="1"/>
  <c r="H43" i="1"/>
  <c r="B14" i="3" s="1"/>
  <c r="C14" i="3" s="1"/>
  <c r="F43" i="1"/>
  <c r="B12" i="3" s="1"/>
  <c r="C12" i="3" s="1"/>
  <c r="B47" i="3"/>
  <c r="C43" i="3"/>
  <c r="C47" i="3" s="1"/>
  <c r="B34" i="3"/>
  <c r="C34" i="3" s="1"/>
  <c r="B18" i="3"/>
  <c r="C18" i="3" s="1"/>
  <c r="C30" i="3"/>
  <c r="B31" i="3"/>
  <c r="B51" i="3"/>
  <c r="C51" i="3" s="1"/>
  <c r="C27" i="3"/>
  <c r="C31" i="3" l="1"/>
  <c r="E43" i="1"/>
  <c r="B2" i="3"/>
  <c r="B15" i="3"/>
  <c r="C11" i="3"/>
  <c r="C2" i="3" s="1"/>
  <c r="C15" i="3" l="1"/>
</calcChain>
</file>

<file path=xl/sharedStrings.xml><?xml version="1.0" encoding="utf-8"?>
<sst xmlns="http://schemas.openxmlformats.org/spreadsheetml/2006/main" count="192" uniqueCount="89">
  <si>
    <t xml:space="preserve">План реализации муниципальной программы </t>
  </si>
  <si>
    <t xml:space="preserve">Наименование </t>
  </si>
  <si>
    <t xml:space="preserve">Источники финансового   обеспечения </t>
  </si>
  <si>
    <t>Объем средств на реализацию государственной программы на очередной финансовый год и плановый период, тыс. рублей</t>
  </si>
  <si>
    <t>Планируемое значение показателя на реализацию государственной программы на очередной финансовый год и плановый период</t>
  </si>
  <si>
    <t>всего</t>
  </si>
  <si>
    <t>1. Цель муниципальной  программы: Создание благоприятных условий, обеспечивающих возможность гражданам систематически заниматься физической культурой и спортом</t>
  </si>
  <si>
    <t xml:space="preserve"> Основное мероприятие 1 муниципальной программы:</t>
  </si>
  <si>
    <t xml:space="preserve"> «Развитие физической культуры и массового спорта, организация проведения физкультурно-оздоровительных и спортивно-массовых мероприятий»</t>
  </si>
  <si>
    <t>Численность лиц систематически занимающихся физической культурой и спортом (чел.)</t>
  </si>
  <si>
    <t>х</t>
  </si>
  <si>
    <t>Доля населения, систематически занимающегося физической культурой и спортом к общей численности населения (%)</t>
  </si>
  <si>
    <t>Уровень обеспеченности населения  г. Десногорска спортивными сооружениями, исходя из единовременной пропускной способности объектов спорта, в том числе для лиц с ограниченными возможностями здоровья и инвалидов (%)</t>
  </si>
  <si>
    <t xml:space="preserve">Количество проведенных городских, областных, Всероссийских и Международных соревнований (шт.) </t>
  </si>
  <si>
    <t>Финансовое обеспечение на проведение городских, областных, Всероссийских, Международных соревнований</t>
  </si>
  <si>
    <t>«ККС и МП» Администрации г. Десногорска</t>
  </si>
  <si>
    <t>Местный бюджет</t>
  </si>
  <si>
    <t>Итого по основному мероприятию 1 муниципальной программы</t>
  </si>
  <si>
    <t>2.1.</t>
  </si>
  <si>
    <t xml:space="preserve"> Количество человек,  занимающихся в секциях (чел.)</t>
  </si>
  <si>
    <t>2.2.</t>
  </si>
  <si>
    <t>Итого по основному мероприятию 1 подпрограммы 1</t>
  </si>
  <si>
    <t>Количество детей и подростков в возрасте от 6 до 18 лет, занимающихся по программам дополнительного образования спортивной направленности (чел.)</t>
  </si>
  <si>
    <t>Расходы на обеспечение деятельности муниципальных учреждений</t>
  </si>
  <si>
    <t>4. Обеспечивающая подпрограмма</t>
  </si>
  <si>
    <t>Основное мероприятие 1 «Обеспечение организационных условий для реализации муниципальной программы»</t>
  </si>
  <si>
    <t>Повышение эффективности деятельности Комитета (да/нет)</t>
  </si>
  <si>
    <t>да</t>
  </si>
  <si>
    <t>Расходы на обеспечение функций органов местного самоуправления</t>
  </si>
  <si>
    <t>Итого по обеспечивающей подпрограмме</t>
  </si>
  <si>
    <t>Всего по муниципальной программе</t>
  </si>
  <si>
    <t>Приложение № 2
к муниципальной программе «Развитие физической культуры, спорта и туризма в муниципальном образовании  «город Десногорск» Смоленской области»</t>
  </si>
  <si>
    <t>«Развитие физической культуры, спорта и туризма в муниципальном образовании «город Десногорск» Смоленской области»</t>
  </si>
  <si>
    <t>№ п/п</t>
  </si>
  <si>
    <t xml:space="preserve">Исполнитель мероприятия    </t>
  </si>
  <si>
    <t>1.1</t>
  </si>
  <si>
    <t>1.2</t>
  </si>
  <si>
    <t>1.3</t>
  </si>
  <si>
    <t>1.4</t>
  </si>
  <si>
    <t>1.5</t>
  </si>
  <si>
    <t>Основное мероприятие 1 цели 1 подпрограммы 1: Обеспечение доступности и качественного оказания муниципальных услуг по предоставлению 
спортивных объектов для занятий в физкультурно-спортивных секциях</t>
  </si>
  <si>
    <t>4.1</t>
  </si>
  <si>
    <t>4.2</t>
  </si>
  <si>
    <t>Основное мероприятие 2 муниципальной программы: Приобретение металлоконструкций и металлоизделий для строящегося 
«Универсального спортивного комплекса с ледовым катком» в г. Десногорск Смоленской области</t>
  </si>
  <si>
    <t>2. Подпрограмма 1 муниципальной  программы: Предоставление спортивных сооружений для проведения учебно-тренировочных 
занятий и проведения спортивных мероприятий</t>
  </si>
  <si>
    <t>Цель 1 подпрограммы 1: Обеспечение доступности и качественного оказания муниципальных услуг по предоставлению спортивных сооружений для проведения  
учебно-тренировочных занятий и проведения спортивных мероприятий</t>
  </si>
  <si>
    <t>3.1</t>
  </si>
  <si>
    <t>3.2</t>
  </si>
  <si>
    <t xml:space="preserve">МБУ «Спортивная школа» г.Десногорска </t>
  </si>
  <si>
    <t>МБУ «ФОК Десна» 
г. Десногорска</t>
  </si>
  <si>
    <t>Итого по основному мероприятию 1 подпрограммы 2</t>
  </si>
  <si>
    <t>Общ</t>
  </si>
  <si>
    <t>мест</t>
  </si>
  <si>
    <t>фед</t>
  </si>
  <si>
    <t>обл</t>
  </si>
  <si>
    <t>Всего</t>
  </si>
  <si>
    <t>Год</t>
  </si>
  <si>
    <t>Общий объем (тыс.руб.)</t>
  </si>
  <si>
    <t>из них за счет средств (тыс.руб.):</t>
  </si>
  <si>
    <t>местного бюджета</t>
  </si>
  <si>
    <t>федерально-го бюджета</t>
  </si>
  <si>
    <t>областного бюджета</t>
  </si>
  <si>
    <t>областно-го бюджета</t>
  </si>
  <si>
    <t>Подпрограмма 2</t>
  </si>
  <si>
    <t>Подпрограмма 1</t>
  </si>
  <si>
    <t>Обеспечивающая</t>
  </si>
  <si>
    <t>ВСЕГО:</t>
  </si>
  <si>
    <t>2014 год -</t>
  </si>
  <si>
    <t>2015 год -</t>
  </si>
  <si>
    <t>2016 год -</t>
  </si>
  <si>
    <t>2017 год -</t>
  </si>
  <si>
    <t>2018 год -</t>
  </si>
  <si>
    <t>2021 год -</t>
  </si>
  <si>
    <t>2022 год -</t>
  </si>
  <si>
    <t>2020 год -</t>
  </si>
  <si>
    <t>2019 год -</t>
  </si>
  <si>
    <t>тыс.руб.;</t>
  </si>
  <si>
    <t>тыс.руб.</t>
  </si>
  <si>
    <t>2023 год -</t>
  </si>
  <si>
    <t>Цель 1 подпрограммы 2: Повышение качества организации спортивной подготовки на территории муниципального образования 
«город Десногорск» Смоленской области</t>
  </si>
  <si>
    <t>Основное мероприятие 1 цели 1подпрограммы 2: Обеспечение доступности и качества оказания муниципальной услуги по спортивной подготовке лиц в сфере физической культуры и спорта</t>
  </si>
  <si>
    <t>1.6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</si>
  <si>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</si>
  <si>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Федеральный бюджет</t>
  </si>
  <si>
    <t>Областной бюджет</t>
  </si>
  <si>
    <t>на 2021-2023 годы</t>
  </si>
  <si>
    <t>3. Подпрограмма 2 муниципальной программы: «Создание благоприятных условий для занятия
физической культурой и спортом»</t>
  </si>
  <si>
    <t xml:space="preserve">Приложение 
к постановлению Администрации муниципального образования «город Десногорск» Смоленской области </t>
  </si>
  <si>
    <t>от 17.02.2021 №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</si>
</sst>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/>
    <xf numFmtId="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164" fontId="3" fillId="0" borderId="1" xfId="0" applyNumberFormat="1" applyFont="1" applyFill="1" applyBorder="1"/>
    <xf numFmtId="164" fontId="3" fillId="0" borderId="3" xfId="0" applyNumberFormat="1" applyFont="1" applyFill="1" applyBorder="1"/>
    <xf numFmtId="164" fontId="3" fillId="0" borderId="0" xfId="0" applyNumberFormat="1" applyFont="1" applyFill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BreakPreview" zoomScaleNormal="100" zoomScaleSheetLayoutView="100" workbookViewId="0">
      <selection activeCell="J10" sqref="J10"/>
    </sheetView>
  </sheetViews>
  <sheetFormatPr defaultColWidth="8.6640625" defaultRowHeight="15.6" x14ac:dyDescent="0.3"/>
  <cols>
    <col min="1" max="1" width="6.44140625" style="1" customWidth="1"/>
    <col min="2" max="2" width="45.6640625" style="1" customWidth="1"/>
    <col min="3" max="3" width="19.88671875" style="1" customWidth="1"/>
    <col min="4" max="4" width="14.33203125" style="1" customWidth="1"/>
    <col min="5" max="11" width="10.5546875" style="1" customWidth="1"/>
    <col min="12" max="16384" width="8.6640625" style="1"/>
  </cols>
  <sheetData>
    <row r="1" spans="1:12" s="55" customFormat="1" ht="70.8" customHeight="1" x14ac:dyDescent="0.35">
      <c r="I1" s="43" t="s">
        <v>87</v>
      </c>
      <c r="J1" s="43"/>
      <c r="K1" s="43"/>
      <c r="L1" s="34"/>
    </row>
    <row r="2" spans="1:12" s="55" customFormat="1" ht="20.25" customHeight="1" x14ac:dyDescent="0.35">
      <c r="I2" s="43" t="s">
        <v>88</v>
      </c>
      <c r="J2" s="43"/>
      <c r="K2" s="43"/>
      <c r="L2" s="34"/>
    </row>
    <row r="3" spans="1:12" ht="96" customHeight="1" x14ac:dyDescent="0.3">
      <c r="A3" s="14"/>
      <c r="I3" s="43" t="s">
        <v>31</v>
      </c>
      <c r="J3" s="43"/>
      <c r="K3" s="43"/>
    </row>
    <row r="4" spans="1:12" x14ac:dyDescent="0.3">
      <c r="A4" s="14"/>
    </row>
    <row r="5" spans="1:12" x14ac:dyDescent="0.3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x14ac:dyDescent="0.3">
      <c r="A6" s="46" t="s">
        <v>32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x14ac:dyDescent="0.3">
      <c r="A7" s="45" t="s">
        <v>85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2" x14ac:dyDescent="0.3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2" ht="78.900000000000006" customHeight="1" x14ac:dyDescent="0.3">
      <c r="A9" s="47" t="s">
        <v>33</v>
      </c>
      <c r="B9" s="36" t="s">
        <v>1</v>
      </c>
      <c r="C9" s="47" t="s">
        <v>34</v>
      </c>
      <c r="D9" s="36" t="s">
        <v>2</v>
      </c>
      <c r="E9" s="36" t="s">
        <v>3</v>
      </c>
      <c r="F9" s="36"/>
      <c r="G9" s="36"/>
      <c r="H9" s="36"/>
      <c r="I9" s="36" t="s">
        <v>4</v>
      </c>
      <c r="J9" s="36"/>
      <c r="K9" s="36"/>
    </row>
    <row r="10" spans="1:12" ht="15.6" customHeight="1" x14ac:dyDescent="0.3">
      <c r="A10" s="48"/>
      <c r="B10" s="36"/>
      <c r="C10" s="48"/>
      <c r="D10" s="36"/>
      <c r="E10" s="2" t="s">
        <v>5</v>
      </c>
      <c r="F10" s="26">
        <v>2021</v>
      </c>
      <c r="G10" s="26">
        <v>2022</v>
      </c>
      <c r="H10" s="2">
        <v>2023</v>
      </c>
      <c r="I10" s="26">
        <v>2021</v>
      </c>
      <c r="J10" s="26">
        <v>2022</v>
      </c>
      <c r="K10" s="26">
        <v>2023</v>
      </c>
    </row>
    <row r="11" spans="1:12" x14ac:dyDescent="0.3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2" x14ac:dyDescent="0.3">
      <c r="A12" s="36" t="s">
        <v>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2" x14ac:dyDescent="0.3">
      <c r="A13" s="36" t="s">
        <v>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2" ht="17.399999999999999" customHeight="1" x14ac:dyDescent="0.3">
      <c r="A14" s="36" t="s">
        <v>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2" ht="46.8" x14ac:dyDescent="0.3">
      <c r="A15" s="15" t="s">
        <v>35</v>
      </c>
      <c r="B15" s="16" t="s">
        <v>9</v>
      </c>
      <c r="C15" s="2" t="s">
        <v>10</v>
      </c>
      <c r="D15" s="2" t="s">
        <v>10</v>
      </c>
      <c r="E15" s="2" t="s">
        <v>10</v>
      </c>
      <c r="F15" s="2" t="s">
        <v>10</v>
      </c>
      <c r="G15" s="2" t="s">
        <v>10</v>
      </c>
      <c r="H15" s="2" t="s">
        <v>10</v>
      </c>
      <c r="I15" s="4">
        <v>6019</v>
      </c>
      <c r="J15" s="4">
        <v>6292</v>
      </c>
      <c r="K15" s="4">
        <v>6292</v>
      </c>
    </row>
    <row r="16" spans="1:12" ht="44.4" customHeight="1" x14ac:dyDescent="0.3">
      <c r="A16" s="15" t="s">
        <v>36</v>
      </c>
      <c r="B16" s="16" t="s">
        <v>11</v>
      </c>
      <c r="C16" s="2" t="s">
        <v>10</v>
      </c>
      <c r="D16" s="2" t="s">
        <v>10</v>
      </c>
      <c r="E16" s="2" t="s">
        <v>10</v>
      </c>
      <c r="F16" s="2" t="s">
        <v>10</v>
      </c>
      <c r="G16" s="2" t="s">
        <v>10</v>
      </c>
      <c r="H16" s="2" t="s">
        <v>10</v>
      </c>
      <c r="I16" s="4">
        <v>22.2</v>
      </c>
      <c r="J16" s="4">
        <v>23.3</v>
      </c>
      <c r="K16" s="4">
        <v>23.3</v>
      </c>
    </row>
    <row r="17" spans="1:11" ht="92.4" customHeight="1" x14ac:dyDescent="0.3">
      <c r="A17" s="15" t="s">
        <v>37</v>
      </c>
      <c r="B17" s="16" t="s">
        <v>12</v>
      </c>
      <c r="C17" s="2" t="s">
        <v>10</v>
      </c>
      <c r="D17" s="2" t="s">
        <v>10</v>
      </c>
      <c r="E17" s="2" t="s">
        <v>10</v>
      </c>
      <c r="F17" s="2" t="s">
        <v>10</v>
      </c>
      <c r="G17" s="2" t="s">
        <v>10</v>
      </c>
      <c r="H17" s="2" t="s">
        <v>10</v>
      </c>
      <c r="I17" s="4">
        <v>100</v>
      </c>
      <c r="J17" s="4">
        <v>100</v>
      </c>
      <c r="K17" s="4">
        <v>100</v>
      </c>
    </row>
    <row r="18" spans="1:11" ht="46.8" x14ac:dyDescent="0.3">
      <c r="A18" s="15" t="s">
        <v>38</v>
      </c>
      <c r="B18" s="16" t="s">
        <v>13</v>
      </c>
      <c r="C18" s="2" t="s">
        <v>10</v>
      </c>
      <c r="D18" s="2" t="s">
        <v>10</v>
      </c>
      <c r="E18" s="2" t="s">
        <v>10</v>
      </c>
      <c r="F18" s="2" t="s">
        <v>10</v>
      </c>
      <c r="G18" s="2" t="s">
        <v>10</v>
      </c>
      <c r="H18" s="2" t="s">
        <v>10</v>
      </c>
      <c r="I18" s="4">
        <v>30</v>
      </c>
      <c r="J18" s="4">
        <v>30</v>
      </c>
      <c r="K18" s="4">
        <v>30</v>
      </c>
    </row>
    <row r="19" spans="1:11" ht="47.4" customHeight="1" x14ac:dyDescent="0.3">
      <c r="A19" s="15" t="s">
        <v>39</v>
      </c>
      <c r="B19" s="16" t="s">
        <v>14</v>
      </c>
      <c r="C19" s="16" t="s">
        <v>15</v>
      </c>
      <c r="D19" s="2" t="s">
        <v>16</v>
      </c>
      <c r="E19" s="17">
        <f>SUM(F19:H19)</f>
        <v>300</v>
      </c>
      <c r="F19" s="17">
        <v>100</v>
      </c>
      <c r="G19" s="17">
        <v>100</v>
      </c>
      <c r="H19" s="17">
        <v>100</v>
      </c>
      <c r="I19" s="2" t="s">
        <v>10</v>
      </c>
      <c r="J19" s="2" t="s">
        <v>10</v>
      </c>
      <c r="K19" s="2" t="s">
        <v>10</v>
      </c>
    </row>
    <row r="20" spans="1:11" ht="27" customHeight="1" x14ac:dyDescent="0.3">
      <c r="A20" s="40" t="s">
        <v>81</v>
      </c>
      <c r="B20" s="37" t="s">
        <v>82</v>
      </c>
      <c r="C20" s="37" t="s">
        <v>48</v>
      </c>
      <c r="D20" s="33" t="s">
        <v>83</v>
      </c>
      <c r="E20" s="17">
        <f t="shared" ref="E20:E22" si="0">SUM(F20:H20)</f>
        <v>75.2</v>
      </c>
      <c r="F20" s="17">
        <v>75.2</v>
      </c>
      <c r="G20" s="17"/>
      <c r="H20" s="17"/>
      <c r="I20" s="33"/>
      <c r="J20" s="33"/>
      <c r="K20" s="33"/>
    </row>
    <row r="21" spans="1:11" ht="27" customHeight="1" x14ac:dyDescent="0.3">
      <c r="A21" s="41"/>
      <c r="B21" s="38"/>
      <c r="C21" s="38"/>
      <c r="D21" s="33" t="s">
        <v>84</v>
      </c>
      <c r="E21" s="17">
        <f t="shared" si="0"/>
        <v>11.2</v>
      </c>
      <c r="F21" s="17">
        <v>11.2</v>
      </c>
      <c r="G21" s="17"/>
      <c r="H21" s="17"/>
      <c r="I21" s="33"/>
      <c r="J21" s="33"/>
      <c r="K21" s="33"/>
    </row>
    <row r="22" spans="1:11" ht="27" customHeight="1" x14ac:dyDescent="0.3">
      <c r="A22" s="42"/>
      <c r="B22" s="39"/>
      <c r="C22" s="39"/>
      <c r="D22" s="33" t="s">
        <v>16</v>
      </c>
      <c r="E22" s="17">
        <f t="shared" si="0"/>
        <v>0.9</v>
      </c>
      <c r="F22" s="17">
        <v>0.9</v>
      </c>
      <c r="G22" s="17"/>
      <c r="H22" s="17"/>
      <c r="I22" s="33"/>
      <c r="J22" s="33"/>
      <c r="K22" s="33"/>
    </row>
    <row r="23" spans="1:11" s="30" customFormat="1" ht="31.2" customHeight="1" x14ac:dyDescent="0.3">
      <c r="A23" s="27"/>
      <c r="B23" s="28" t="s">
        <v>17</v>
      </c>
      <c r="C23" s="27" t="s">
        <v>10</v>
      </c>
      <c r="D23" s="27"/>
      <c r="E23" s="29">
        <f>SUM(E19:E22)</f>
        <v>387.29999999999995</v>
      </c>
      <c r="F23" s="29">
        <f t="shared" ref="F23:H23" si="1">SUM(F19:F22)</f>
        <v>187.29999999999998</v>
      </c>
      <c r="G23" s="29">
        <f t="shared" si="1"/>
        <v>100</v>
      </c>
      <c r="H23" s="29">
        <f t="shared" si="1"/>
        <v>100</v>
      </c>
      <c r="I23" s="27" t="s">
        <v>10</v>
      </c>
      <c r="J23" s="27" t="s">
        <v>10</v>
      </c>
      <c r="K23" s="27" t="s">
        <v>10</v>
      </c>
    </row>
    <row r="24" spans="1:11" ht="35.4" customHeight="1" x14ac:dyDescent="0.3">
      <c r="A24" s="36" t="s">
        <v>43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30.6" customHeight="1" x14ac:dyDescent="0.3">
      <c r="A25" s="36" t="s">
        <v>44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28.5" customHeight="1" x14ac:dyDescent="0.3">
      <c r="A26" s="36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30.9" customHeight="1" x14ac:dyDescent="0.3">
      <c r="A27" s="36" t="s">
        <v>40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31.2" x14ac:dyDescent="0.3">
      <c r="A28" s="2" t="s">
        <v>18</v>
      </c>
      <c r="B28" s="16" t="s">
        <v>19</v>
      </c>
      <c r="C28" s="16"/>
      <c r="D28" s="16"/>
      <c r="E28" s="2" t="s">
        <v>10</v>
      </c>
      <c r="F28" s="2" t="s">
        <v>10</v>
      </c>
      <c r="G28" s="2" t="s">
        <v>10</v>
      </c>
      <c r="H28" s="2" t="s">
        <v>10</v>
      </c>
      <c r="I28" s="26">
        <v>728</v>
      </c>
      <c r="J28" s="26">
        <v>728</v>
      </c>
      <c r="K28" s="26">
        <v>728</v>
      </c>
    </row>
    <row r="29" spans="1:11" ht="31.2" x14ac:dyDescent="0.3">
      <c r="A29" s="2" t="s">
        <v>20</v>
      </c>
      <c r="B29" s="18" t="s">
        <v>23</v>
      </c>
      <c r="C29" s="16" t="s">
        <v>49</v>
      </c>
      <c r="D29" s="19" t="s">
        <v>16</v>
      </c>
      <c r="E29" s="17">
        <f>SUM(F29:H29)</f>
        <v>15705.900000000001</v>
      </c>
      <c r="F29" s="17">
        <v>5235.3</v>
      </c>
      <c r="G29" s="17">
        <v>5235.3</v>
      </c>
      <c r="H29" s="17">
        <v>5235.3</v>
      </c>
      <c r="I29" s="2" t="s">
        <v>10</v>
      </c>
      <c r="J29" s="2" t="s">
        <v>10</v>
      </c>
      <c r="K29" s="2" t="s">
        <v>10</v>
      </c>
    </row>
    <row r="30" spans="1:11" s="30" customFormat="1" ht="31.2" x14ac:dyDescent="0.3">
      <c r="A30" s="27"/>
      <c r="B30" s="28" t="s">
        <v>21</v>
      </c>
      <c r="C30" s="28"/>
      <c r="D30" s="28"/>
      <c r="E30" s="29">
        <f>SUM(E29:E29)</f>
        <v>15705.900000000001</v>
      </c>
      <c r="F30" s="29">
        <f>SUM(F29:F29)</f>
        <v>5235.3</v>
      </c>
      <c r="G30" s="29">
        <f>SUM(G29:G29)</f>
        <v>5235.3</v>
      </c>
      <c r="H30" s="29">
        <f>SUM(H29:H29)</f>
        <v>5235.3</v>
      </c>
      <c r="I30" s="27" t="s">
        <v>10</v>
      </c>
      <c r="J30" s="27" t="s">
        <v>10</v>
      </c>
      <c r="K30" s="27" t="s">
        <v>10</v>
      </c>
    </row>
    <row r="31" spans="1:11" ht="34.200000000000003" customHeight="1" x14ac:dyDescent="0.3">
      <c r="A31" s="36" t="s">
        <v>86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30" customHeight="1" x14ac:dyDescent="0.3">
      <c r="A32" s="36" t="s">
        <v>79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35.1" customHeight="1" x14ac:dyDescent="0.3">
      <c r="A33" s="36" t="s">
        <v>80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62.4" x14ac:dyDescent="0.3">
      <c r="A34" s="15" t="s">
        <v>46</v>
      </c>
      <c r="B34" s="16" t="s">
        <v>22</v>
      </c>
      <c r="C34" s="16"/>
      <c r="D34" s="16"/>
      <c r="E34" s="16"/>
      <c r="F34" s="2" t="s">
        <v>10</v>
      </c>
      <c r="G34" s="2" t="s">
        <v>10</v>
      </c>
      <c r="H34" s="2" t="s">
        <v>10</v>
      </c>
      <c r="I34" s="26">
        <v>351</v>
      </c>
      <c r="J34" s="26">
        <v>351</v>
      </c>
      <c r="K34" s="26">
        <v>351</v>
      </c>
    </row>
    <row r="35" spans="1:11" ht="45.9" customHeight="1" x14ac:dyDescent="0.3">
      <c r="A35" s="15" t="s">
        <v>47</v>
      </c>
      <c r="B35" s="16" t="s">
        <v>23</v>
      </c>
      <c r="C35" s="16" t="s">
        <v>48</v>
      </c>
      <c r="D35" s="32" t="s">
        <v>16</v>
      </c>
      <c r="E35" s="17">
        <f>SUM(F35:H35)</f>
        <v>20958.300000000003</v>
      </c>
      <c r="F35" s="17">
        <v>6986.1</v>
      </c>
      <c r="G35" s="17">
        <v>6986.1</v>
      </c>
      <c r="H35" s="17">
        <v>6986.1</v>
      </c>
      <c r="I35" s="26" t="s">
        <v>10</v>
      </c>
      <c r="J35" s="26" t="s">
        <v>10</v>
      </c>
      <c r="K35" s="26" t="s">
        <v>10</v>
      </c>
    </row>
    <row r="36" spans="1:11" s="30" customFormat="1" ht="31.2" x14ac:dyDescent="0.3">
      <c r="A36" s="27"/>
      <c r="B36" s="28" t="s">
        <v>50</v>
      </c>
      <c r="C36" s="28"/>
      <c r="D36" s="28"/>
      <c r="E36" s="29">
        <f>E35</f>
        <v>20958.300000000003</v>
      </c>
      <c r="F36" s="29">
        <f>F35</f>
        <v>6986.1</v>
      </c>
      <c r="G36" s="29">
        <f t="shared" ref="G36:H36" si="2">G35</f>
        <v>6986.1</v>
      </c>
      <c r="H36" s="29">
        <f t="shared" si="2"/>
        <v>6986.1</v>
      </c>
      <c r="I36" s="27" t="s">
        <v>10</v>
      </c>
      <c r="J36" s="27" t="s">
        <v>10</v>
      </c>
      <c r="K36" s="27" t="s">
        <v>10</v>
      </c>
    </row>
    <row r="37" spans="1:11" x14ac:dyDescent="0.3">
      <c r="A37" s="36" t="s">
        <v>24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3">
      <c r="A38" s="36" t="s">
        <v>25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3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31.2" x14ac:dyDescent="0.3">
      <c r="A40" s="15" t="s">
        <v>41</v>
      </c>
      <c r="B40" s="16" t="s">
        <v>26</v>
      </c>
      <c r="C40" s="2"/>
      <c r="D40" s="16"/>
      <c r="E40" s="2" t="s">
        <v>10</v>
      </c>
      <c r="F40" s="2" t="s">
        <v>10</v>
      </c>
      <c r="G40" s="2" t="s">
        <v>10</v>
      </c>
      <c r="H40" s="2" t="s">
        <v>10</v>
      </c>
      <c r="I40" s="2" t="s">
        <v>27</v>
      </c>
      <c r="J40" s="2" t="s">
        <v>27</v>
      </c>
      <c r="K40" s="2" t="s">
        <v>27</v>
      </c>
    </row>
    <row r="41" spans="1:11" ht="28.2" customHeight="1" x14ac:dyDescent="0.3">
      <c r="A41" s="15" t="s">
        <v>42</v>
      </c>
      <c r="B41" s="16" t="s">
        <v>28</v>
      </c>
      <c r="C41" s="2" t="s">
        <v>15</v>
      </c>
      <c r="D41" s="16" t="s">
        <v>16</v>
      </c>
      <c r="E41" s="17">
        <f>SUM(F41:H41)</f>
        <v>1257</v>
      </c>
      <c r="F41" s="17">
        <v>419</v>
      </c>
      <c r="G41" s="17">
        <v>419</v>
      </c>
      <c r="H41" s="17">
        <v>419</v>
      </c>
      <c r="I41" s="2"/>
      <c r="J41" s="2"/>
      <c r="K41" s="2"/>
    </row>
    <row r="42" spans="1:11" s="30" customFormat="1" ht="18" customHeight="1" x14ac:dyDescent="0.3">
      <c r="A42" s="27"/>
      <c r="B42" s="28" t="s">
        <v>29</v>
      </c>
      <c r="C42" s="27"/>
      <c r="D42" s="28"/>
      <c r="E42" s="29">
        <f>SUM(F42:H42)</f>
        <v>1257</v>
      </c>
      <c r="F42" s="29">
        <f>F41</f>
        <v>419</v>
      </c>
      <c r="G42" s="29">
        <f>G41</f>
        <v>419</v>
      </c>
      <c r="H42" s="29">
        <f>H41</f>
        <v>419</v>
      </c>
      <c r="I42" s="27" t="s">
        <v>10</v>
      </c>
      <c r="J42" s="27" t="s">
        <v>10</v>
      </c>
      <c r="K42" s="27" t="s">
        <v>10</v>
      </c>
    </row>
    <row r="43" spans="1:11" s="30" customFormat="1" ht="32.4" customHeight="1" x14ac:dyDescent="0.3">
      <c r="A43" s="27"/>
      <c r="B43" s="28" t="s">
        <v>30</v>
      </c>
      <c r="C43" s="27"/>
      <c r="D43" s="28" t="s">
        <v>16</v>
      </c>
      <c r="E43" s="29">
        <f>SUM(E42,E36,E30,E23)</f>
        <v>38308.500000000007</v>
      </c>
      <c r="F43" s="29">
        <f>SUM(F42,F36,F30,F23)</f>
        <v>12827.7</v>
      </c>
      <c r="G43" s="29">
        <f>SUM(G42,G36,G30,G23)</f>
        <v>12740.400000000001</v>
      </c>
      <c r="H43" s="29">
        <f>SUM(H42,H36,H30,H23)</f>
        <v>12740.400000000001</v>
      </c>
      <c r="I43" s="27" t="s">
        <v>10</v>
      </c>
      <c r="J43" s="27" t="s">
        <v>10</v>
      </c>
      <c r="K43" s="27" t="s">
        <v>10</v>
      </c>
    </row>
    <row r="44" spans="1:1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3">
      <c r="A45" s="14"/>
    </row>
    <row r="46" spans="1:11" x14ac:dyDescent="0.3">
      <c r="A46" s="14"/>
    </row>
    <row r="47" spans="1:11" x14ac:dyDescent="0.3">
      <c r="A47" s="14"/>
    </row>
  </sheetData>
  <mergeCells count="29">
    <mergeCell ref="I2:K2"/>
    <mergeCell ref="I1:K1"/>
    <mergeCell ref="E9:H9"/>
    <mergeCell ref="I9:K9"/>
    <mergeCell ref="A9:A10"/>
    <mergeCell ref="C9:C10"/>
    <mergeCell ref="B9:B10"/>
    <mergeCell ref="D9:D10"/>
    <mergeCell ref="I3:K3"/>
    <mergeCell ref="A8:K8"/>
    <mergeCell ref="A7:K7"/>
    <mergeCell ref="A6:K6"/>
    <mergeCell ref="A5:K5"/>
    <mergeCell ref="A39:K39"/>
    <mergeCell ref="A12:K12"/>
    <mergeCell ref="A13:K13"/>
    <mergeCell ref="A14:K14"/>
    <mergeCell ref="A37:K37"/>
    <mergeCell ref="A24:K24"/>
    <mergeCell ref="A31:K31"/>
    <mergeCell ref="A25:K25"/>
    <mergeCell ref="A26:K26"/>
    <mergeCell ref="A27:K27"/>
    <mergeCell ref="A38:K38"/>
    <mergeCell ref="A32:K32"/>
    <mergeCell ref="A33:K33"/>
    <mergeCell ref="B20:B22"/>
    <mergeCell ref="A20:A22"/>
    <mergeCell ref="C20:C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firstPageNumber="5" orientation="landscape" useFirstPageNumber="1" verticalDpi="0" r:id="rId1"/>
  <headerFooter>
    <oddHeader>&amp;C&amp;P</oddHeader>
  </headerFooter>
  <rowBreaks count="2" manualBreakCount="2">
    <brk id="17" max="16383" man="1"/>
    <brk id="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workbookViewId="0">
      <selection activeCell="A3" sqref="A3:E15"/>
    </sheetView>
  </sheetViews>
  <sheetFormatPr defaultColWidth="8.6640625" defaultRowHeight="15.6" x14ac:dyDescent="0.3"/>
  <cols>
    <col min="1" max="1" width="11.109375" style="5" customWidth="1"/>
    <col min="2" max="2" width="11.88671875" style="20" customWidth="1"/>
    <col min="3" max="3" width="11.109375" style="6" customWidth="1"/>
    <col min="4" max="4" width="11.88671875" style="6" customWidth="1"/>
    <col min="5" max="5" width="11.109375" style="6" customWidth="1"/>
    <col min="6" max="6" width="8.6640625" style="6"/>
    <col min="7" max="31" width="8.6640625" style="7"/>
    <col min="32" max="16384" width="8.6640625" style="5"/>
  </cols>
  <sheetData>
    <row r="1" spans="1:31" x14ac:dyDescent="0.3">
      <c r="B1" s="20" t="s">
        <v>51</v>
      </c>
      <c r="C1" s="6" t="s">
        <v>52</v>
      </c>
      <c r="D1" s="6" t="s">
        <v>53</v>
      </c>
      <c r="E1" s="6" t="s">
        <v>54</v>
      </c>
    </row>
    <row r="2" spans="1:31" x14ac:dyDescent="0.3">
      <c r="A2" s="5" t="s">
        <v>55</v>
      </c>
      <c r="B2" s="20">
        <f>SUM(B5:B14)</f>
        <v>162372.88999999998</v>
      </c>
      <c r="C2" s="6">
        <f>SUM(C5:C14)</f>
        <v>134137.79</v>
      </c>
      <c r="D2" s="6">
        <f>SUM(D5:D14)</f>
        <v>17640.400000000001</v>
      </c>
      <c r="E2" s="6">
        <f>SUM(E5:E14)</f>
        <v>10594.699999999999</v>
      </c>
    </row>
    <row r="3" spans="1:31" x14ac:dyDescent="0.3">
      <c r="A3" s="49" t="s">
        <v>56</v>
      </c>
      <c r="B3" s="50" t="s">
        <v>57</v>
      </c>
      <c r="C3" s="51" t="s">
        <v>58</v>
      </c>
      <c r="D3" s="51"/>
      <c r="E3" s="51"/>
    </row>
    <row r="4" spans="1:31" s="11" customFormat="1" ht="30" customHeight="1" x14ac:dyDescent="0.3">
      <c r="A4" s="49"/>
      <c r="B4" s="50"/>
      <c r="C4" s="8" t="s">
        <v>59</v>
      </c>
      <c r="D4" s="8" t="s">
        <v>60</v>
      </c>
      <c r="E4" s="8" t="s">
        <v>61</v>
      </c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x14ac:dyDescent="0.3">
      <c r="A5" s="12">
        <v>2014</v>
      </c>
      <c r="B5" s="21">
        <v>14621.8</v>
      </c>
      <c r="C5" s="13">
        <f>B5-D5-E5</f>
        <v>14621.8</v>
      </c>
      <c r="D5" s="13">
        <v>0</v>
      </c>
      <c r="E5" s="13">
        <v>0</v>
      </c>
    </row>
    <row r="6" spans="1:31" x14ac:dyDescent="0.3">
      <c r="A6" s="12">
        <v>2015</v>
      </c>
      <c r="B6" s="21">
        <v>33920.6</v>
      </c>
      <c r="C6" s="13">
        <f t="shared" ref="C6:C14" si="0">B6-D6-E6</f>
        <v>16280.199999999997</v>
      </c>
      <c r="D6" s="13">
        <v>17640.400000000001</v>
      </c>
      <c r="E6" s="13">
        <v>0</v>
      </c>
    </row>
    <row r="7" spans="1:31" x14ac:dyDescent="0.3">
      <c r="A7" s="12">
        <v>2016</v>
      </c>
      <c r="B7" s="21">
        <v>26921</v>
      </c>
      <c r="C7" s="13">
        <f t="shared" si="0"/>
        <v>16757.7</v>
      </c>
      <c r="D7" s="13">
        <v>0</v>
      </c>
      <c r="E7" s="13">
        <v>10163.299999999999</v>
      </c>
    </row>
    <row r="8" spans="1:31" x14ac:dyDescent="0.3">
      <c r="A8" s="12">
        <v>2017</v>
      </c>
      <c r="B8" s="21">
        <v>12624.9</v>
      </c>
      <c r="C8" s="13">
        <f t="shared" si="0"/>
        <v>12193.5</v>
      </c>
      <c r="D8" s="13">
        <v>0</v>
      </c>
      <c r="E8" s="13">
        <v>431.4</v>
      </c>
    </row>
    <row r="9" spans="1:31" x14ac:dyDescent="0.3">
      <c r="A9" s="12">
        <v>2018</v>
      </c>
      <c r="B9" s="21">
        <v>12077.1</v>
      </c>
      <c r="C9" s="13">
        <f t="shared" si="0"/>
        <v>12077.1</v>
      </c>
      <c r="D9" s="13">
        <v>0</v>
      </c>
      <c r="E9" s="13">
        <v>0</v>
      </c>
    </row>
    <row r="10" spans="1:31" x14ac:dyDescent="0.3">
      <c r="A10" s="12">
        <v>2019</v>
      </c>
      <c r="B10" s="21">
        <v>11707.49</v>
      </c>
      <c r="C10" s="13">
        <f t="shared" si="0"/>
        <v>11707.49</v>
      </c>
      <c r="D10" s="13">
        <v>0</v>
      </c>
      <c r="E10" s="13">
        <v>0</v>
      </c>
    </row>
    <row r="11" spans="1:31" x14ac:dyDescent="0.3">
      <c r="A11" s="12">
        <v>2020</v>
      </c>
      <c r="B11" s="21">
        <v>12191.5</v>
      </c>
      <c r="C11" s="13">
        <f t="shared" si="0"/>
        <v>12191.5</v>
      </c>
      <c r="D11" s="13">
        <v>0</v>
      </c>
      <c r="E11" s="13">
        <v>0</v>
      </c>
    </row>
    <row r="12" spans="1:31" x14ac:dyDescent="0.3">
      <c r="A12" s="12">
        <v>2021</v>
      </c>
      <c r="B12" s="21">
        <f>Лист1!F43</f>
        <v>12827.7</v>
      </c>
      <c r="C12" s="13">
        <f t="shared" si="0"/>
        <v>12827.7</v>
      </c>
      <c r="D12" s="13">
        <v>0</v>
      </c>
      <c r="E12" s="13">
        <v>0</v>
      </c>
    </row>
    <row r="13" spans="1:31" x14ac:dyDescent="0.3">
      <c r="A13" s="12">
        <v>2022</v>
      </c>
      <c r="B13" s="21">
        <f>Лист1!G43</f>
        <v>12740.400000000001</v>
      </c>
      <c r="C13" s="13">
        <f t="shared" ref="C13" si="1">B13-D13-E13</f>
        <v>12740.400000000001</v>
      </c>
      <c r="D13" s="13">
        <v>0</v>
      </c>
      <c r="E13" s="13">
        <v>0</v>
      </c>
    </row>
    <row r="14" spans="1:31" x14ac:dyDescent="0.3">
      <c r="A14" s="12">
        <v>2023</v>
      </c>
      <c r="B14" s="21">
        <f>Лист1!H43</f>
        <v>12740.400000000001</v>
      </c>
      <c r="C14" s="13">
        <f t="shared" si="0"/>
        <v>12740.400000000001</v>
      </c>
      <c r="D14" s="13">
        <v>0</v>
      </c>
      <c r="E14" s="13">
        <v>0</v>
      </c>
    </row>
    <row r="15" spans="1:31" x14ac:dyDescent="0.3">
      <c r="A15" s="24" t="s">
        <v>66</v>
      </c>
      <c r="B15" s="21">
        <f>SUM(B5:B14)</f>
        <v>162372.88999999998</v>
      </c>
      <c r="C15" s="21">
        <f>SUM(C5:C14)</f>
        <v>134137.79</v>
      </c>
      <c r="D15" s="21">
        <f>SUM(D5:D14)</f>
        <v>17640.400000000001</v>
      </c>
      <c r="E15" s="21">
        <f>SUM(E5:E14)</f>
        <v>10594.699999999999</v>
      </c>
    </row>
    <row r="16" spans="1:31" x14ac:dyDescent="0.3">
      <c r="A16" s="52" t="s">
        <v>64</v>
      </c>
      <c r="B16" s="52"/>
      <c r="C16" s="52"/>
      <c r="D16" s="52"/>
      <c r="E16" s="52"/>
    </row>
    <row r="17" spans="1:31" x14ac:dyDescent="0.3">
      <c r="D17" s="6" t="s">
        <v>53</v>
      </c>
      <c r="E17" s="6" t="s">
        <v>54</v>
      </c>
    </row>
    <row r="18" spans="1:31" x14ac:dyDescent="0.3">
      <c r="A18" s="5" t="s">
        <v>55</v>
      </c>
      <c r="B18" s="20">
        <f>SUM(B21:B30)</f>
        <v>54557.700000000012</v>
      </c>
      <c r="C18" s="6">
        <f>B18-D18</f>
        <v>54441.700000000012</v>
      </c>
      <c r="D18" s="6">
        <f>SUM(D21:D30)</f>
        <v>116</v>
      </c>
      <c r="AE18" s="5"/>
    </row>
    <row r="19" spans="1:31" x14ac:dyDescent="0.3">
      <c r="A19" s="49" t="s">
        <v>56</v>
      </c>
      <c r="B19" s="50" t="s">
        <v>57</v>
      </c>
      <c r="C19" s="53" t="s">
        <v>58</v>
      </c>
      <c r="D19" s="54"/>
      <c r="AE19" s="5"/>
    </row>
    <row r="20" spans="1:31" s="11" customFormat="1" ht="30" customHeight="1" x14ac:dyDescent="0.3">
      <c r="A20" s="49"/>
      <c r="B20" s="50"/>
      <c r="C20" s="8" t="s">
        <v>59</v>
      </c>
      <c r="D20" s="8" t="s">
        <v>62</v>
      </c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1" x14ac:dyDescent="0.3">
      <c r="A21" s="12">
        <v>2014</v>
      </c>
      <c r="B21" s="21">
        <f>6122.9</f>
        <v>6122.9</v>
      </c>
      <c r="C21" s="13">
        <f>B21-D21</f>
        <v>6122.9</v>
      </c>
      <c r="D21" s="13">
        <v>0</v>
      </c>
      <c r="AE21" s="5"/>
    </row>
    <row r="22" spans="1:31" x14ac:dyDescent="0.3">
      <c r="A22" s="12">
        <v>2015</v>
      </c>
      <c r="B22" s="21">
        <f>6835.3</f>
        <v>6835.3</v>
      </c>
      <c r="C22" s="13">
        <f t="shared" ref="C22:C30" si="2">B22-D22</f>
        <v>6835.3</v>
      </c>
      <c r="D22" s="13">
        <v>0</v>
      </c>
      <c r="AE22" s="5"/>
    </row>
    <row r="23" spans="1:31" x14ac:dyDescent="0.3">
      <c r="A23" s="12">
        <v>2016</v>
      </c>
      <c r="B23" s="21">
        <f>7008.5</f>
        <v>7008.5</v>
      </c>
      <c r="C23" s="13">
        <f t="shared" si="2"/>
        <v>6892.5</v>
      </c>
      <c r="D23" s="13">
        <v>116</v>
      </c>
      <c r="AE23" s="5"/>
    </row>
    <row r="24" spans="1:31" x14ac:dyDescent="0.3">
      <c r="A24" s="12">
        <v>2017</v>
      </c>
      <c r="B24" s="21">
        <v>4846.3999999999996</v>
      </c>
      <c r="C24" s="13">
        <f t="shared" si="2"/>
        <v>4846.3999999999996</v>
      </c>
      <c r="D24" s="13">
        <v>0</v>
      </c>
      <c r="AE24" s="5"/>
    </row>
    <row r="25" spans="1:31" x14ac:dyDescent="0.3">
      <c r="A25" s="12">
        <v>2018</v>
      </c>
      <c r="B25" s="21">
        <v>4678.5</v>
      </c>
      <c r="C25" s="13">
        <f t="shared" si="2"/>
        <v>4678.5</v>
      </c>
      <c r="D25" s="13">
        <v>0</v>
      </c>
      <c r="AE25" s="5"/>
    </row>
    <row r="26" spans="1:31" x14ac:dyDescent="0.3">
      <c r="A26" s="12">
        <v>2019</v>
      </c>
      <c r="B26" s="21">
        <v>4437.8999999999996</v>
      </c>
      <c r="C26" s="13">
        <f t="shared" si="2"/>
        <v>4437.8999999999996</v>
      </c>
      <c r="D26" s="13">
        <v>0</v>
      </c>
      <c r="AE26" s="5"/>
    </row>
    <row r="27" spans="1:31" x14ac:dyDescent="0.3">
      <c r="A27" s="12">
        <v>2020</v>
      </c>
      <c r="B27" s="21">
        <v>4922.3</v>
      </c>
      <c r="C27" s="13">
        <f t="shared" si="2"/>
        <v>4922.3</v>
      </c>
      <c r="D27" s="13">
        <v>0</v>
      </c>
      <c r="AE27" s="5"/>
    </row>
    <row r="28" spans="1:31" x14ac:dyDescent="0.3">
      <c r="A28" s="12">
        <v>2021</v>
      </c>
      <c r="B28" s="21">
        <f>Лист1!F30</f>
        <v>5235.3</v>
      </c>
      <c r="C28" s="13">
        <f t="shared" si="2"/>
        <v>5235.3</v>
      </c>
      <c r="D28" s="13">
        <v>0</v>
      </c>
      <c r="AE28" s="5"/>
    </row>
    <row r="29" spans="1:31" x14ac:dyDescent="0.3">
      <c r="A29" s="12">
        <v>2022</v>
      </c>
      <c r="B29" s="21">
        <f>Лист1!H29</f>
        <v>5235.3</v>
      </c>
      <c r="C29" s="13">
        <f t="shared" ref="C29" si="3">B29-D29</f>
        <v>5235.3</v>
      </c>
      <c r="D29" s="13">
        <v>0</v>
      </c>
      <c r="AE29" s="5"/>
    </row>
    <row r="30" spans="1:31" x14ac:dyDescent="0.3">
      <c r="A30" s="12">
        <v>2023</v>
      </c>
      <c r="B30" s="21">
        <f>Лист1!H30</f>
        <v>5235.3</v>
      </c>
      <c r="C30" s="13">
        <f t="shared" si="2"/>
        <v>5235.3</v>
      </c>
      <c r="D30" s="13">
        <v>0</v>
      </c>
      <c r="AE30" s="5"/>
    </row>
    <row r="31" spans="1:31" x14ac:dyDescent="0.3">
      <c r="A31" s="24" t="s">
        <v>66</v>
      </c>
      <c r="B31" s="21">
        <f>SUM(B21:B30)</f>
        <v>54557.700000000012</v>
      </c>
      <c r="C31" s="21">
        <f>SUM(C21:C30)</f>
        <v>54441.700000000012</v>
      </c>
      <c r="D31" s="21">
        <f>SUM(D21:D30)</f>
        <v>116</v>
      </c>
      <c r="F31" s="7"/>
      <c r="AE31" s="5"/>
    </row>
    <row r="32" spans="1:31" x14ac:dyDescent="0.3">
      <c r="A32" s="52" t="s">
        <v>63</v>
      </c>
      <c r="B32" s="52"/>
      <c r="C32" s="52"/>
      <c r="D32" s="52"/>
      <c r="E32" s="52"/>
    </row>
    <row r="33" spans="1:31" x14ac:dyDescent="0.3">
      <c r="D33" s="6" t="s">
        <v>53</v>
      </c>
      <c r="E33" s="6" t="s">
        <v>54</v>
      </c>
    </row>
    <row r="34" spans="1:31" x14ac:dyDescent="0.3">
      <c r="A34" s="5" t="s">
        <v>55</v>
      </c>
      <c r="B34" s="20">
        <f>SUM(B37:B46)</f>
        <v>68516.39</v>
      </c>
      <c r="C34" s="6">
        <f>B34-D34</f>
        <v>68437.69</v>
      </c>
      <c r="D34" s="6">
        <f>SUM(D37:D46)</f>
        <v>78.699999999999989</v>
      </c>
      <c r="AE34" s="5"/>
    </row>
    <row r="35" spans="1:31" x14ac:dyDescent="0.3">
      <c r="A35" s="49" t="s">
        <v>56</v>
      </c>
      <c r="B35" s="50" t="s">
        <v>57</v>
      </c>
      <c r="C35" s="53" t="s">
        <v>58</v>
      </c>
      <c r="D35" s="54"/>
      <c r="AE35" s="5"/>
    </row>
    <row r="36" spans="1:31" s="11" customFormat="1" ht="30" customHeight="1" x14ac:dyDescent="0.3">
      <c r="A36" s="49"/>
      <c r="B36" s="50"/>
      <c r="C36" s="8" t="s">
        <v>59</v>
      </c>
      <c r="D36" s="8" t="s">
        <v>62</v>
      </c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1" x14ac:dyDescent="0.3">
      <c r="A37" s="12">
        <v>2014</v>
      </c>
      <c r="B37" s="22">
        <v>6361.1</v>
      </c>
      <c r="C37" s="13">
        <f>B37-D37</f>
        <v>6361.1</v>
      </c>
      <c r="D37" s="13">
        <v>0</v>
      </c>
      <c r="AE37" s="5"/>
    </row>
    <row r="38" spans="1:31" x14ac:dyDescent="0.3">
      <c r="A38" s="12">
        <v>2015</v>
      </c>
      <c r="B38" s="23">
        <v>7001.8</v>
      </c>
      <c r="C38" s="13">
        <f t="shared" ref="C38:C46" si="4">B38-D38</f>
        <v>7001.8</v>
      </c>
      <c r="D38" s="13">
        <v>0</v>
      </c>
      <c r="AE38" s="5"/>
    </row>
    <row r="39" spans="1:31" x14ac:dyDescent="0.3">
      <c r="A39" s="12">
        <v>2016</v>
      </c>
      <c r="B39" s="23">
        <v>7250</v>
      </c>
      <c r="C39" s="13">
        <f t="shared" si="4"/>
        <v>7202.7</v>
      </c>
      <c r="D39" s="13">
        <v>47.3</v>
      </c>
      <c r="AE39" s="5"/>
    </row>
    <row r="40" spans="1:31" x14ac:dyDescent="0.3">
      <c r="A40" s="12">
        <v>2017</v>
      </c>
      <c r="B40" s="21">
        <v>6495.6</v>
      </c>
      <c r="C40" s="13">
        <f t="shared" si="4"/>
        <v>6464.2000000000007</v>
      </c>
      <c r="D40" s="13">
        <v>31.4</v>
      </c>
      <c r="AE40" s="5"/>
    </row>
    <row r="41" spans="1:31" x14ac:dyDescent="0.3">
      <c r="A41" s="12">
        <v>2018</v>
      </c>
      <c r="B41" s="21">
        <v>6909.2</v>
      </c>
      <c r="C41" s="13">
        <f t="shared" si="4"/>
        <v>6909.2</v>
      </c>
      <c r="D41" s="13">
        <v>0</v>
      </c>
      <c r="AE41" s="5"/>
    </row>
    <row r="42" spans="1:31" x14ac:dyDescent="0.3">
      <c r="A42" s="12">
        <v>2019</v>
      </c>
      <c r="B42" s="21">
        <v>6780.99</v>
      </c>
      <c r="C42" s="13">
        <f t="shared" si="4"/>
        <v>6780.99</v>
      </c>
      <c r="D42" s="13">
        <v>0</v>
      </c>
      <c r="AE42" s="5"/>
    </row>
    <row r="43" spans="1:31" x14ac:dyDescent="0.3">
      <c r="A43" s="12">
        <v>2020</v>
      </c>
      <c r="B43" s="21">
        <v>6759.4</v>
      </c>
      <c r="C43" s="13">
        <f t="shared" si="4"/>
        <v>6759.4</v>
      </c>
      <c r="D43" s="13">
        <v>0</v>
      </c>
      <c r="AE43" s="5"/>
    </row>
    <row r="44" spans="1:31" x14ac:dyDescent="0.3">
      <c r="A44" s="12">
        <v>2021</v>
      </c>
      <c r="B44" s="21">
        <f>Лист1!F36</f>
        <v>6986.1</v>
      </c>
      <c r="C44" s="13">
        <f t="shared" si="4"/>
        <v>6986.1</v>
      </c>
      <c r="D44" s="13">
        <v>0</v>
      </c>
      <c r="AE44" s="5"/>
    </row>
    <row r="45" spans="1:31" x14ac:dyDescent="0.3">
      <c r="A45" s="12">
        <v>2022</v>
      </c>
      <c r="B45" s="21">
        <f>Лист1!H35</f>
        <v>6986.1</v>
      </c>
      <c r="C45" s="13">
        <f t="shared" ref="C45" si="5">B45-D45</f>
        <v>6986.1</v>
      </c>
      <c r="D45" s="13">
        <v>0</v>
      </c>
      <c r="AE45" s="5"/>
    </row>
    <row r="46" spans="1:31" x14ac:dyDescent="0.3">
      <c r="A46" s="12">
        <v>2023</v>
      </c>
      <c r="B46" s="21">
        <f>Лист1!H36</f>
        <v>6986.1</v>
      </c>
      <c r="C46" s="13">
        <f t="shared" si="4"/>
        <v>6986.1</v>
      </c>
      <c r="D46" s="13">
        <v>0</v>
      </c>
      <c r="AE46" s="5"/>
    </row>
    <row r="47" spans="1:31" x14ac:dyDescent="0.3">
      <c r="A47" s="24" t="s">
        <v>66</v>
      </c>
      <c r="B47" s="21">
        <f>SUM(B37:B46)</f>
        <v>68516.39</v>
      </c>
      <c r="C47" s="21">
        <f>SUM(C37:C46)</f>
        <v>68437.69</v>
      </c>
      <c r="D47" s="21">
        <f>SUM(D37:D46)</f>
        <v>78.699999999999989</v>
      </c>
      <c r="F47" s="7"/>
      <c r="AE47" s="5"/>
    </row>
    <row r="49" spans="1:31" x14ac:dyDescent="0.3">
      <c r="A49" s="52" t="s">
        <v>65</v>
      </c>
      <c r="B49" s="52"/>
      <c r="C49" s="52"/>
      <c r="D49" s="52"/>
      <c r="E49" s="52"/>
    </row>
    <row r="50" spans="1:31" x14ac:dyDescent="0.3">
      <c r="D50" s="6" t="s">
        <v>53</v>
      </c>
      <c r="E50" s="6" t="s">
        <v>54</v>
      </c>
    </row>
    <row r="51" spans="1:31" x14ac:dyDescent="0.3">
      <c r="A51" s="5" t="s">
        <v>55</v>
      </c>
      <c r="B51" s="20">
        <f>SUM(B54:B63)</f>
        <v>9609.5999999999985</v>
      </c>
      <c r="C51" s="6">
        <f>B51-D51-E51</f>
        <v>9609.5999999999985</v>
      </c>
      <c r="D51" s="6">
        <f>SUM(D54:D63)</f>
        <v>0</v>
      </c>
      <c r="E51" s="6">
        <f>SUM(E54:E63)</f>
        <v>0</v>
      </c>
    </row>
    <row r="52" spans="1:31" x14ac:dyDescent="0.3">
      <c r="A52" s="49" t="s">
        <v>56</v>
      </c>
      <c r="B52" s="50" t="s">
        <v>57</v>
      </c>
      <c r="C52" s="51" t="s">
        <v>58</v>
      </c>
      <c r="D52" s="51"/>
      <c r="E52" s="51"/>
    </row>
    <row r="53" spans="1:31" s="11" customFormat="1" ht="30" customHeight="1" x14ac:dyDescent="0.3">
      <c r="A53" s="49"/>
      <c r="B53" s="50"/>
      <c r="C53" s="8" t="s">
        <v>59</v>
      </c>
      <c r="D53" s="8" t="s">
        <v>60</v>
      </c>
      <c r="E53" s="8" t="s">
        <v>62</v>
      </c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x14ac:dyDescent="0.3">
      <c r="A54" s="24" t="s">
        <v>67</v>
      </c>
      <c r="B54" s="25">
        <v>1887.8</v>
      </c>
      <c r="C54" s="13" t="s">
        <v>76</v>
      </c>
      <c r="D54" s="13"/>
      <c r="E54" s="13"/>
    </row>
    <row r="55" spans="1:31" x14ac:dyDescent="0.3">
      <c r="A55" s="24" t="s">
        <v>68</v>
      </c>
      <c r="B55" s="25">
        <v>2193.1</v>
      </c>
      <c r="C55" s="13" t="s">
        <v>76</v>
      </c>
      <c r="D55" s="13"/>
      <c r="E55" s="13"/>
    </row>
    <row r="56" spans="1:31" x14ac:dyDescent="0.3">
      <c r="A56" s="24" t="s">
        <v>69</v>
      </c>
      <c r="B56" s="25">
        <v>2402.5</v>
      </c>
      <c r="C56" s="13" t="s">
        <v>76</v>
      </c>
      <c r="D56" s="13"/>
      <c r="E56" s="13"/>
    </row>
    <row r="57" spans="1:31" x14ac:dyDescent="0.3">
      <c r="A57" s="24" t="s">
        <v>70</v>
      </c>
      <c r="B57" s="25">
        <v>686.4</v>
      </c>
      <c r="C57" s="13" t="s">
        <v>76</v>
      </c>
      <c r="D57" s="13"/>
      <c r="E57" s="13"/>
    </row>
    <row r="58" spans="1:31" x14ac:dyDescent="0.3">
      <c r="A58" s="24" t="s">
        <v>71</v>
      </c>
      <c r="B58" s="25">
        <v>384.4</v>
      </c>
      <c r="C58" s="13" t="s">
        <v>76</v>
      </c>
      <c r="D58" s="13"/>
      <c r="E58" s="13"/>
    </row>
    <row r="59" spans="1:31" x14ac:dyDescent="0.3">
      <c r="A59" s="24" t="s">
        <v>75</v>
      </c>
      <c r="B59" s="25">
        <v>388.6</v>
      </c>
      <c r="C59" s="13" t="s">
        <v>76</v>
      </c>
      <c r="D59" s="13"/>
      <c r="E59" s="13"/>
    </row>
    <row r="60" spans="1:31" x14ac:dyDescent="0.3">
      <c r="A60" s="24" t="s">
        <v>74</v>
      </c>
      <c r="B60" s="25">
        <v>409.8</v>
      </c>
      <c r="C60" s="13" t="s">
        <v>76</v>
      </c>
      <c r="D60" s="13"/>
      <c r="E60" s="13"/>
    </row>
    <row r="61" spans="1:31" x14ac:dyDescent="0.3">
      <c r="A61" s="24" t="s">
        <v>72</v>
      </c>
      <c r="B61" s="25">
        <f>Лист1!G42</f>
        <v>419</v>
      </c>
      <c r="C61" s="13" t="s">
        <v>76</v>
      </c>
      <c r="D61" s="13"/>
      <c r="E61" s="13"/>
    </row>
    <row r="62" spans="1:31" x14ac:dyDescent="0.3">
      <c r="A62" s="24" t="s">
        <v>73</v>
      </c>
      <c r="B62" s="25">
        <f>Лист1!H41</f>
        <v>419</v>
      </c>
      <c r="C62" s="13" t="s">
        <v>77</v>
      </c>
      <c r="D62" s="13"/>
      <c r="E62" s="13"/>
    </row>
    <row r="63" spans="1:31" x14ac:dyDescent="0.3">
      <c r="A63" s="31" t="s">
        <v>78</v>
      </c>
      <c r="B63" s="25">
        <f>Лист1!H42</f>
        <v>419</v>
      </c>
      <c r="C63" s="13" t="s">
        <v>77</v>
      </c>
      <c r="D63" s="13"/>
      <c r="E63" s="13"/>
    </row>
  </sheetData>
  <mergeCells count="15">
    <mergeCell ref="A3:A4"/>
    <mergeCell ref="B3:B4"/>
    <mergeCell ref="C3:E3"/>
    <mergeCell ref="A19:A20"/>
    <mergeCell ref="B19:B20"/>
    <mergeCell ref="C19:D19"/>
    <mergeCell ref="A16:E16"/>
    <mergeCell ref="A52:A53"/>
    <mergeCell ref="B52:B53"/>
    <mergeCell ref="C52:E52"/>
    <mergeCell ref="A32:E32"/>
    <mergeCell ref="A49:E49"/>
    <mergeCell ref="C35:D35"/>
    <mergeCell ref="A35:A36"/>
    <mergeCell ref="B35:B36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суммы в МП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2021-03-10T11:13:23Z</dcterms:modified>
</cp:coreProperties>
</file>