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суммы в МП" sheetId="3" r:id="rId2"/>
  </sheets>
  <calcPr calcId="152511"/>
</workbook>
</file>

<file path=xl/calcChain.xml><?xml version="1.0" encoding="utf-8"?>
<calcChain xmlns="http://schemas.openxmlformats.org/spreadsheetml/2006/main">
  <c r="B62" i="3" l="1"/>
  <c r="B45" i="3"/>
  <c r="C45" i="3" s="1"/>
  <c r="B29" i="3"/>
  <c r="C29" i="3" s="1"/>
  <c r="E30" i="1"/>
  <c r="E31" i="1" s="1"/>
  <c r="E38" i="1" s="1"/>
  <c r="G31" i="1"/>
  <c r="H31" i="1"/>
  <c r="D47" i="3"/>
  <c r="D31" i="3"/>
  <c r="D15" i="3"/>
  <c r="E15" i="3"/>
  <c r="C38" i="3"/>
  <c r="C39" i="3"/>
  <c r="C40" i="3"/>
  <c r="C41" i="3"/>
  <c r="C42" i="3"/>
  <c r="C37" i="3"/>
  <c r="D34" i="3"/>
  <c r="E51" i="3"/>
  <c r="D51" i="3"/>
  <c r="C26" i="3"/>
  <c r="C25" i="3"/>
  <c r="C24" i="3"/>
  <c r="B23" i="3"/>
  <c r="C23" i="3" s="1"/>
  <c r="B22" i="3"/>
  <c r="C22" i="3" s="1"/>
  <c r="B21" i="3"/>
  <c r="C21" i="3" s="1"/>
  <c r="D18" i="3"/>
  <c r="C10" i="3"/>
  <c r="C9" i="3"/>
  <c r="C8" i="3"/>
  <c r="C7" i="3"/>
  <c r="C6" i="3"/>
  <c r="C5" i="3"/>
  <c r="E2" i="3"/>
  <c r="D2" i="3"/>
  <c r="B46" i="3"/>
  <c r="C46" i="3" s="1"/>
  <c r="F31" i="1"/>
  <c r="B44" i="3"/>
  <c r="C44" i="3" s="1"/>
  <c r="G25" i="1"/>
  <c r="H25" i="1"/>
  <c r="B30" i="3" s="1"/>
  <c r="F25" i="1"/>
  <c r="B28" i="3"/>
  <c r="C28" i="3"/>
  <c r="H37" i="1"/>
  <c r="B63" i="3"/>
  <c r="G37" i="1"/>
  <c r="G38" i="1" s="1"/>
  <c r="B13" i="3" s="1"/>
  <c r="C13" i="3" s="1"/>
  <c r="B61" i="3"/>
  <c r="F37" i="1"/>
  <c r="E36" i="1"/>
  <c r="E24" i="1"/>
  <c r="E25" i="1"/>
  <c r="G18" i="1"/>
  <c r="H18" i="1"/>
  <c r="F18" i="1"/>
  <c r="E18" i="1" s="1"/>
  <c r="E17" i="1"/>
  <c r="E37" i="1"/>
  <c r="H38" i="1"/>
  <c r="B14" i="3" s="1"/>
  <c r="C14" i="3" s="1"/>
  <c r="F38" i="1"/>
  <c r="B12" i="3"/>
  <c r="C12" i="3" s="1"/>
  <c r="C43" i="3"/>
  <c r="B51" i="3"/>
  <c r="C51" i="3" s="1"/>
  <c r="C27" i="3"/>
  <c r="C11" i="3"/>
  <c r="C30" i="3" l="1"/>
  <c r="B18" i="3"/>
  <c r="C18" i="3" s="1"/>
  <c r="C2" i="3"/>
  <c r="C15" i="3"/>
  <c r="C31" i="3"/>
  <c r="C47" i="3"/>
  <c r="B31" i="3"/>
  <c r="B15" i="3"/>
  <c r="B34" i="3"/>
  <c r="C34" i="3" s="1"/>
  <c r="B47" i="3"/>
  <c r="B2" i="3"/>
</calcChain>
</file>

<file path=xl/sharedStrings.xml><?xml version="1.0" encoding="utf-8"?>
<sst xmlns="http://schemas.openxmlformats.org/spreadsheetml/2006/main" count="184" uniqueCount="84">
  <si>
    <t xml:space="preserve">План реализации муниципальной программы </t>
  </si>
  <si>
    <t xml:space="preserve">Наименование </t>
  </si>
  <si>
    <t xml:space="preserve">Источники финансового   обеспечения </t>
  </si>
  <si>
    <t>Объем средств на реализацию государственной программы на очередной финансовый год и плановый период, тыс. рублей</t>
  </si>
  <si>
    <t>Планируемое значение показателя на реализацию государственной программы на очередной финансовый год и плановый период</t>
  </si>
  <si>
    <t>всего</t>
  </si>
  <si>
    <t>1. Цель муниципальной  программы: Создание благоприятных условий, обеспечивающих возможность гражданам систематически заниматься физической культурой и спортом</t>
  </si>
  <si>
    <t xml:space="preserve"> Основное мероприятие 1 муниципальной программы:</t>
  </si>
  <si>
    <t xml:space="preserve"> «Развитие физической культуры и массового спорта, организация проведения физкультурно-оздоровительных и спортивно-массовых мероприятий»</t>
  </si>
  <si>
    <t>Численность лиц систематически занимающихся физической культурой и спортом (чел.)</t>
  </si>
  <si>
    <t>х</t>
  </si>
  <si>
    <t>Доля населения, систематически занимающегося физической культурой и спортом к общей численности населения (%)</t>
  </si>
  <si>
    <t>Уровень обеспеченности населения  г. Десногорска спортивными сооружениями, исходя из единовременной пропускной способности объектов спорта, в том числе для лиц с ограниченными возможностями здоровья и инвалидов (%)</t>
  </si>
  <si>
    <t xml:space="preserve">Количество проведенных городских, областных, Всероссийских и Международных соревнований (шт.) </t>
  </si>
  <si>
    <t>Финансовое обеспечение на проведение городских, областных, Всероссийских, Международных соревнований</t>
  </si>
  <si>
    <t>«ККС и МП» Администрации г. Десногорска</t>
  </si>
  <si>
    <t>Местный бюджет</t>
  </si>
  <si>
    <t>Итого по основному мероприятию 1 муниципальной программы</t>
  </si>
  <si>
    <t xml:space="preserve">       х</t>
  </si>
  <si>
    <t>2.1.</t>
  </si>
  <si>
    <t xml:space="preserve"> Количество человек,  занимающихся в секциях (чел.)</t>
  </si>
  <si>
    <t>2.2.</t>
  </si>
  <si>
    <t>Итого по основному мероприятию 1 подпрограммы 1</t>
  </si>
  <si>
    <t>Количество детей и подростков в возрасте от 6 до 18 лет, занимающихся по программам дополнительного образования спортивной направленности (чел.)</t>
  </si>
  <si>
    <t>Расходы на обеспечение деятельности муниципальных учреждений</t>
  </si>
  <si>
    <t>4. Обеспечивающая подпрограмма</t>
  </si>
  <si>
    <t>Основное мероприятие 1 «Обеспечение организационных условий для реализации муниципальной программы»</t>
  </si>
  <si>
    <t>Повышение эффективности деятельности Комитета (да/нет)</t>
  </si>
  <si>
    <t>да</t>
  </si>
  <si>
    <t>Расходы на обеспечение функций органов местного самоуправления</t>
  </si>
  <si>
    <t>Итого по обеспечивающей подпрограмме</t>
  </si>
  <si>
    <t>Всего по муниципальной программе</t>
  </si>
  <si>
    <t>Приложение № 2
к муниципальной программе «Развитие физической культуры, спорта и туризма в муниципальном образовании  «город Десногорск» Смоленской области»</t>
  </si>
  <si>
    <t>«Развитие физической культуры, спорта и туризма в муниципальном образовании «город Десногорск» Смоленской области»</t>
  </si>
  <si>
    <t>№ п/п</t>
  </si>
  <si>
    <t xml:space="preserve">Исполнитель мероприятия    </t>
  </si>
  <si>
    <t>1.1</t>
  </si>
  <si>
    <t>1.2</t>
  </si>
  <si>
    <t>1.3</t>
  </si>
  <si>
    <t>1.4</t>
  </si>
  <si>
    <t>1.5</t>
  </si>
  <si>
    <t>Основное мероприятие 1 цели 1 подпрограммы 1: Обеспечение доступности и качественного оказания муниципальных услуг по предоставлению 
спортивных объектов для занятий в физкультурно-спортивных секциях</t>
  </si>
  <si>
    <t>4.1</t>
  </si>
  <si>
    <t>4.2</t>
  </si>
  <si>
    <t>Основное мероприятие 2 муниципальной программы: Приобретение металлоконструкций и металлоизделий для строящегося 
«Универсального спортивного комплекса с ледовым катком» в г. Десногорск Смоленской области</t>
  </si>
  <si>
    <t>3.1</t>
  </si>
  <si>
    <t>3.2</t>
  </si>
  <si>
    <t xml:space="preserve">МБУ «Спортивная школа» г.Десногорска </t>
  </si>
  <si>
    <t>МБУ «ФОК Десна» 
г. Десногорска</t>
  </si>
  <si>
    <t>Итого по основному мероприятию 1 подпрограммы 2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</si>
  <si>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</si>
  <si>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</si>
  <si>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</si>
  <si>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</si>
  <si>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</si>
  <si>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</si>
  <si>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</si>
  <si>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</si>
  <si>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местного бюджета</t>
  </si>
  <si>
    <t>федерально-го бюджета</t>
  </si>
  <si>
    <t>областного бюджета</t>
  </si>
  <si>
    <t>областно-го бюджета</t>
  </si>
  <si>
    <t>Подпрограмма 2</t>
  </si>
  <si>
    <t>Подпрограмма 1</t>
  </si>
  <si>
    <t>Обеспечивающая</t>
  </si>
  <si>
    <t>ВСЕГО:</t>
  </si>
  <si>
    <t>2014 год -</t>
  </si>
  <si>
    <t>2015 год -</t>
  </si>
  <si>
    <t>2016 год -</t>
  </si>
  <si>
    <t>2017 год -</t>
  </si>
  <si>
    <t>2018 год -</t>
  </si>
  <si>
    <t>2021 год -</t>
  </si>
  <si>
    <t>2022 год -</t>
  </si>
  <si>
    <t>2020 год -</t>
  </si>
  <si>
    <t>2019 год -</t>
  </si>
  <si>
    <t>тыс.руб.;</t>
  </si>
  <si>
    <t>тыс.руб.</t>
  </si>
  <si>
    <t>2023 год -</t>
  </si>
  <si>
    <t>Цель 1 подпрограммы 2: Повышение качества организации спортивной подготовки на территории муниципального образования 
«город Десногорск» Смоленской области</t>
  </si>
  <si>
    <t>Основное мероприятие 1 цели 1подпрограммы 2: Обеспечение доступности и качества оказания муниципальной услуги по спортивной подготовке лиц в сфере физической культуры и спорта</t>
  </si>
  <si>
    <t>2. Подпрограмма 1 муниципальной  программы: Предоставление спортивных сооружений для проведения тренировочных 
занятий и проведения спортивных мероприятий</t>
  </si>
  <si>
    <t>Цель 1 подпрограммы 1: Обеспечение доступности и качественного оказания муниципальных услуг по предоставлению спортивных сооружений для проведения  
тренировочных занятий и проведения спортивных мероприятий</t>
  </si>
  <si>
    <t>3. Подпрограмма 2 муниципальной программы: «Создание благоприятных условий для занятия
физической культурой и спортом»</t>
  </si>
  <si>
    <t>на 2021-2023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</si>
</sst>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3" fillId="0" borderId="1" xfId="0" applyNumberFormat="1" applyFont="1" applyFill="1" applyBorder="1"/>
    <xf numFmtId="164" fontId="3" fillId="0" borderId="3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topLeftCell="A25" zoomScaleNormal="100" zoomScaleSheetLayoutView="100" workbookViewId="0">
      <selection activeCell="I31" sqref="I31"/>
    </sheetView>
  </sheetViews>
  <sheetFormatPr defaultColWidth="8.6640625" defaultRowHeight="15.6" x14ac:dyDescent="0.3"/>
  <cols>
    <col min="1" max="1" width="6.44140625" style="1" customWidth="1"/>
    <col min="2" max="2" width="45.6640625" style="1" customWidth="1"/>
    <col min="3" max="3" width="19.88671875" style="1" customWidth="1"/>
    <col min="4" max="4" width="13.109375" style="1" customWidth="1"/>
    <col min="5" max="11" width="10.5546875" style="1" customWidth="1"/>
    <col min="12" max="16384" width="8.6640625" style="1"/>
  </cols>
  <sheetData>
    <row r="1" spans="1:11" ht="96" customHeight="1" x14ac:dyDescent="0.3">
      <c r="A1" s="14"/>
      <c r="I1" s="34" t="s">
        <v>32</v>
      </c>
      <c r="J1" s="34"/>
      <c r="K1" s="34"/>
    </row>
    <row r="2" spans="1:11" x14ac:dyDescent="0.3">
      <c r="A2" s="14"/>
    </row>
    <row r="3" spans="1:11" x14ac:dyDescent="0.3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3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3">
      <c r="A5" s="44" t="s">
        <v>83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78.900000000000006" customHeight="1" x14ac:dyDescent="0.3">
      <c r="A7" s="32" t="s">
        <v>34</v>
      </c>
      <c r="B7" s="31" t="s">
        <v>1</v>
      </c>
      <c r="C7" s="32" t="s">
        <v>35</v>
      </c>
      <c r="D7" s="31" t="s">
        <v>2</v>
      </c>
      <c r="E7" s="31" t="s">
        <v>3</v>
      </c>
      <c r="F7" s="31"/>
      <c r="G7" s="31"/>
      <c r="H7" s="31"/>
      <c r="I7" s="31" t="s">
        <v>4</v>
      </c>
      <c r="J7" s="31"/>
      <c r="K7" s="31"/>
    </row>
    <row r="8" spans="1:11" ht="15.6" customHeight="1" x14ac:dyDescent="0.3">
      <c r="A8" s="33"/>
      <c r="B8" s="31"/>
      <c r="C8" s="33"/>
      <c r="D8" s="31"/>
      <c r="E8" s="2" t="s">
        <v>5</v>
      </c>
      <c r="F8" s="2">
        <v>2021</v>
      </c>
      <c r="G8" s="2">
        <v>2022</v>
      </c>
      <c r="H8" s="2">
        <v>2023</v>
      </c>
      <c r="I8" s="2">
        <v>2021</v>
      </c>
      <c r="J8" s="2">
        <v>2022</v>
      </c>
      <c r="K8" s="2">
        <v>2023</v>
      </c>
    </row>
    <row r="9" spans="1:11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x14ac:dyDescent="0.3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3">
      <c r="A11" s="31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7.399999999999999" customHeight="1" x14ac:dyDescent="0.3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46.8" x14ac:dyDescent="0.3">
      <c r="A13" s="15" t="s">
        <v>36</v>
      </c>
      <c r="B13" s="16" t="s">
        <v>9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4">
        <v>6019</v>
      </c>
      <c r="J13" s="4">
        <v>6292</v>
      </c>
      <c r="K13" s="4">
        <v>6292</v>
      </c>
    </row>
    <row r="14" spans="1:11" ht="44.4" customHeight="1" x14ac:dyDescent="0.3">
      <c r="A14" s="15" t="s">
        <v>37</v>
      </c>
      <c r="B14" s="16" t="s">
        <v>11</v>
      </c>
      <c r="C14" s="2" t="s">
        <v>10</v>
      </c>
      <c r="D14" s="2" t="s">
        <v>10</v>
      </c>
      <c r="E14" s="2" t="s">
        <v>10</v>
      </c>
      <c r="F14" s="2" t="s">
        <v>10</v>
      </c>
      <c r="G14" s="2" t="s">
        <v>10</v>
      </c>
      <c r="H14" s="2" t="s">
        <v>10</v>
      </c>
      <c r="I14" s="4">
        <v>22.2</v>
      </c>
      <c r="J14" s="4">
        <v>23.3</v>
      </c>
      <c r="K14" s="4">
        <v>23.3</v>
      </c>
    </row>
    <row r="15" spans="1:11" ht="92.4" customHeight="1" x14ac:dyDescent="0.3">
      <c r="A15" s="15" t="s">
        <v>38</v>
      </c>
      <c r="B15" s="16" t="s">
        <v>12</v>
      </c>
      <c r="C15" s="2" t="s">
        <v>10</v>
      </c>
      <c r="D15" s="2" t="s">
        <v>10</v>
      </c>
      <c r="E15" s="2" t="s">
        <v>10</v>
      </c>
      <c r="F15" s="2" t="s">
        <v>10</v>
      </c>
      <c r="G15" s="2" t="s">
        <v>10</v>
      </c>
      <c r="H15" s="2" t="s">
        <v>10</v>
      </c>
      <c r="I15" s="4">
        <v>100</v>
      </c>
      <c r="J15" s="4">
        <v>100</v>
      </c>
      <c r="K15" s="4">
        <v>100</v>
      </c>
    </row>
    <row r="16" spans="1:11" ht="46.8" x14ac:dyDescent="0.3">
      <c r="A16" s="15" t="s">
        <v>39</v>
      </c>
      <c r="B16" s="16" t="s">
        <v>13</v>
      </c>
      <c r="C16" s="2" t="s">
        <v>10</v>
      </c>
      <c r="D16" s="2" t="s">
        <v>10</v>
      </c>
      <c r="E16" s="2" t="s">
        <v>10</v>
      </c>
      <c r="F16" s="2" t="s">
        <v>10</v>
      </c>
      <c r="G16" s="2" t="s">
        <v>10</v>
      </c>
      <c r="H16" s="2" t="s">
        <v>10</v>
      </c>
      <c r="I16" s="4">
        <v>30</v>
      </c>
      <c r="J16" s="4">
        <v>30</v>
      </c>
      <c r="K16" s="4">
        <v>30</v>
      </c>
    </row>
    <row r="17" spans="1:11" ht="47.4" customHeight="1" x14ac:dyDescent="0.3">
      <c r="A17" s="15" t="s">
        <v>40</v>
      </c>
      <c r="B17" s="16" t="s">
        <v>14</v>
      </c>
      <c r="C17" s="16" t="s">
        <v>15</v>
      </c>
      <c r="D17" s="2" t="s">
        <v>16</v>
      </c>
      <c r="E17" s="17">
        <f>SUM(F17:H17)</f>
        <v>300</v>
      </c>
      <c r="F17" s="17">
        <v>100</v>
      </c>
      <c r="G17" s="17">
        <v>100</v>
      </c>
      <c r="H17" s="17">
        <v>100</v>
      </c>
      <c r="I17" s="2" t="s">
        <v>10</v>
      </c>
      <c r="J17" s="2" t="s">
        <v>10</v>
      </c>
      <c r="K17" s="2" t="s">
        <v>10</v>
      </c>
    </row>
    <row r="18" spans="1:11" s="29" customFormat="1" ht="34.5" customHeight="1" x14ac:dyDescent="0.3">
      <c r="A18" s="26"/>
      <c r="B18" s="27" t="s">
        <v>17</v>
      </c>
      <c r="C18" s="27" t="s">
        <v>18</v>
      </c>
      <c r="D18" s="26"/>
      <c r="E18" s="28">
        <f>SUM(F18:H18)</f>
        <v>300</v>
      </c>
      <c r="F18" s="28">
        <f>F17</f>
        <v>100</v>
      </c>
      <c r="G18" s="28">
        <f>G17</f>
        <v>100</v>
      </c>
      <c r="H18" s="28">
        <f>H17</f>
        <v>100</v>
      </c>
      <c r="I18" s="26" t="s">
        <v>10</v>
      </c>
      <c r="J18" s="26" t="s">
        <v>10</v>
      </c>
      <c r="K18" s="26" t="s">
        <v>10</v>
      </c>
    </row>
    <row r="19" spans="1:11" ht="35.4" customHeight="1" x14ac:dyDescent="0.3">
      <c r="A19" s="31" t="s">
        <v>44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30.6" customHeight="1" x14ac:dyDescent="0.3">
      <c r="A20" s="31" t="s">
        <v>80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28.5" customHeight="1" x14ac:dyDescent="0.3">
      <c r="A21" s="31" t="s">
        <v>81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30.9" customHeight="1" x14ac:dyDescent="0.3">
      <c r="A22" s="31" t="s">
        <v>41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31.2" x14ac:dyDescent="0.3">
      <c r="A23" s="2" t="s">
        <v>19</v>
      </c>
      <c r="B23" s="16" t="s">
        <v>20</v>
      </c>
      <c r="C23" s="16"/>
      <c r="D23" s="16"/>
      <c r="E23" s="2" t="s">
        <v>10</v>
      </c>
      <c r="F23" s="2" t="s">
        <v>10</v>
      </c>
      <c r="G23" s="2" t="s">
        <v>10</v>
      </c>
      <c r="H23" s="2" t="s">
        <v>10</v>
      </c>
      <c r="I23" s="2">
        <v>728</v>
      </c>
      <c r="J23" s="2">
        <v>728</v>
      </c>
      <c r="K23" s="2">
        <v>728</v>
      </c>
    </row>
    <row r="24" spans="1:11" ht="31.2" x14ac:dyDescent="0.3">
      <c r="A24" s="2" t="s">
        <v>21</v>
      </c>
      <c r="B24" s="18" t="s">
        <v>24</v>
      </c>
      <c r="C24" s="16" t="s">
        <v>48</v>
      </c>
      <c r="D24" s="19" t="s">
        <v>16</v>
      </c>
      <c r="E24" s="17">
        <f>SUM(F24:H24)</f>
        <v>15705.900000000001</v>
      </c>
      <c r="F24" s="17">
        <v>5235.3</v>
      </c>
      <c r="G24" s="17">
        <v>5235.3</v>
      </c>
      <c r="H24" s="17">
        <v>5235.3</v>
      </c>
      <c r="I24" s="2" t="s">
        <v>10</v>
      </c>
      <c r="J24" s="2" t="s">
        <v>10</v>
      </c>
      <c r="K24" s="2" t="s">
        <v>10</v>
      </c>
    </row>
    <row r="25" spans="1:11" s="29" customFormat="1" ht="31.2" x14ac:dyDescent="0.3">
      <c r="A25" s="26"/>
      <c r="B25" s="27" t="s">
        <v>22</v>
      </c>
      <c r="C25" s="27"/>
      <c r="D25" s="27"/>
      <c r="E25" s="28">
        <f>SUM(E24:E24)</f>
        <v>15705.900000000001</v>
      </c>
      <c r="F25" s="28">
        <f>SUM(F24:F24)</f>
        <v>5235.3</v>
      </c>
      <c r="G25" s="28">
        <f>SUM(G24:G24)</f>
        <v>5235.3</v>
      </c>
      <c r="H25" s="28">
        <f>SUM(H24:H24)</f>
        <v>5235.3</v>
      </c>
      <c r="I25" s="26" t="s">
        <v>10</v>
      </c>
      <c r="J25" s="26" t="s">
        <v>10</v>
      </c>
      <c r="K25" s="26" t="s">
        <v>10</v>
      </c>
    </row>
    <row r="26" spans="1:11" ht="34.200000000000003" customHeight="1" x14ac:dyDescent="0.3">
      <c r="A26" s="31" t="s">
        <v>82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30" customHeight="1" x14ac:dyDescent="0.3">
      <c r="A27" s="31" t="s">
        <v>78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35.1" customHeight="1" x14ac:dyDescent="0.3">
      <c r="A28" s="31" t="s">
        <v>79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62.4" x14ac:dyDescent="0.3">
      <c r="A29" s="15" t="s">
        <v>45</v>
      </c>
      <c r="B29" s="16" t="s">
        <v>23</v>
      </c>
      <c r="C29" s="16"/>
      <c r="D29" s="16"/>
      <c r="E29" s="16"/>
      <c r="F29" s="2" t="s">
        <v>10</v>
      </c>
      <c r="G29" s="2" t="s">
        <v>10</v>
      </c>
      <c r="H29" s="2" t="s">
        <v>10</v>
      </c>
      <c r="I29" s="2">
        <v>351</v>
      </c>
      <c r="J29" s="2">
        <v>351</v>
      </c>
      <c r="K29" s="2">
        <v>351</v>
      </c>
    </row>
    <row r="30" spans="1:11" ht="45.9" customHeight="1" x14ac:dyDescent="0.3">
      <c r="A30" s="15" t="s">
        <v>46</v>
      </c>
      <c r="B30" s="16" t="s">
        <v>24</v>
      </c>
      <c r="C30" s="16" t="s">
        <v>47</v>
      </c>
      <c r="D30" s="16" t="s">
        <v>16</v>
      </c>
      <c r="E30" s="17">
        <f>SUM(F30:H30)</f>
        <v>20958.300000000003</v>
      </c>
      <c r="F30" s="17">
        <v>6986.1</v>
      </c>
      <c r="G30" s="17">
        <v>6986.1</v>
      </c>
      <c r="H30" s="17">
        <v>6986.1</v>
      </c>
      <c r="I30" s="2" t="s">
        <v>10</v>
      </c>
      <c r="J30" s="2" t="s">
        <v>10</v>
      </c>
      <c r="K30" s="2" t="s">
        <v>10</v>
      </c>
    </row>
    <row r="31" spans="1:11" s="29" customFormat="1" ht="31.2" x14ac:dyDescent="0.3">
      <c r="A31" s="26"/>
      <c r="B31" s="27" t="s">
        <v>49</v>
      </c>
      <c r="C31" s="27"/>
      <c r="D31" s="27"/>
      <c r="E31" s="28">
        <f>E30</f>
        <v>20958.300000000003</v>
      </c>
      <c r="F31" s="28">
        <f>F30</f>
        <v>6986.1</v>
      </c>
      <c r="G31" s="28">
        <f>G30</f>
        <v>6986.1</v>
      </c>
      <c r="H31" s="28">
        <f>H30</f>
        <v>6986.1</v>
      </c>
      <c r="I31" s="26" t="s">
        <v>10</v>
      </c>
      <c r="J31" s="26" t="s">
        <v>10</v>
      </c>
      <c r="K31" s="26" t="s">
        <v>10</v>
      </c>
    </row>
    <row r="32" spans="1:11" x14ac:dyDescent="0.3">
      <c r="A32" s="31" t="s">
        <v>25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x14ac:dyDescent="0.3">
      <c r="A33" s="31" t="s">
        <v>26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31.2" x14ac:dyDescent="0.3">
      <c r="A35" s="15" t="s">
        <v>42</v>
      </c>
      <c r="B35" s="16" t="s">
        <v>27</v>
      </c>
      <c r="C35" s="2"/>
      <c r="D35" s="16"/>
      <c r="E35" s="2" t="s">
        <v>10</v>
      </c>
      <c r="F35" s="2" t="s">
        <v>10</v>
      </c>
      <c r="G35" s="2" t="s">
        <v>10</v>
      </c>
      <c r="H35" s="2" t="s">
        <v>10</v>
      </c>
      <c r="I35" s="2" t="s">
        <v>28</v>
      </c>
      <c r="J35" s="2" t="s">
        <v>28</v>
      </c>
      <c r="K35" s="2" t="s">
        <v>28</v>
      </c>
    </row>
    <row r="36" spans="1:11" ht="28.2" customHeight="1" x14ac:dyDescent="0.3">
      <c r="A36" s="15" t="s">
        <v>43</v>
      </c>
      <c r="B36" s="16" t="s">
        <v>29</v>
      </c>
      <c r="C36" s="2" t="s">
        <v>15</v>
      </c>
      <c r="D36" s="16" t="s">
        <v>16</v>
      </c>
      <c r="E36" s="17">
        <f>SUM(F36:H36)</f>
        <v>1257</v>
      </c>
      <c r="F36" s="17">
        <v>419</v>
      </c>
      <c r="G36" s="17">
        <v>419</v>
      </c>
      <c r="H36" s="17">
        <v>419</v>
      </c>
      <c r="I36" s="2"/>
      <c r="J36" s="2"/>
      <c r="K36" s="2"/>
    </row>
    <row r="37" spans="1:11" s="29" customFormat="1" ht="18" customHeight="1" x14ac:dyDescent="0.3">
      <c r="A37" s="26"/>
      <c r="B37" s="27" t="s">
        <v>30</v>
      </c>
      <c r="C37" s="26"/>
      <c r="D37" s="27"/>
      <c r="E37" s="28">
        <f>SUM(F37:H37)</f>
        <v>1257</v>
      </c>
      <c r="F37" s="28">
        <f>F36</f>
        <v>419</v>
      </c>
      <c r="G37" s="28">
        <f>G36</f>
        <v>419</v>
      </c>
      <c r="H37" s="28">
        <f>H36</f>
        <v>419</v>
      </c>
      <c r="I37" s="26" t="s">
        <v>10</v>
      </c>
      <c r="J37" s="26" t="s">
        <v>10</v>
      </c>
      <c r="K37" s="26" t="s">
        <v>10</v>
      </c>
    </row>
    <row r="38" spans="1:11" s="29" customFormat="1" ht="32.4" customHeight="1" x14ac:dyDescent="0.3">
      <c r="A38" s="26"/>
      <c r="B38" s="27" t="s">
        <v>31</v>
      </c>
      <c r="C38" s="26"/>
      <c r="D38" s="27" t="s">
        <v>16</v>
      </c>
      <c r="E38" s="28">
        <f>SUM(E37,E31,E25,E18)</f>
        <v>38221.200000000004</v>
      </c>
      <c r="F38" s="28">
        <f>SUM(F37,F31,F25,F18)</f>
        <v>12740.400000000001</v>
      </c>
      <c r="G38" s="28">
        <f>SUM(G37,G31,G25,G18)</f>
        <v>12740.400000000001</v>
      </c>
      <c r="H38" s="28">
        <f>SUM(H37,H31,H25,H18)</f>
        <v>12740.400000000001</v>
      </c>
      <c r="I38" s="26" t="s">
        <v>10</v>
      </c>
      <c r="J38" s="26" t="s">
        <v>10</v>
      </c>
      <c r="K38" s="26" t="s">
        <v>10</v>
      </c>
    </row>
    <row r="39" spans="1:1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">
      <c r="A40" s="14"/>
    </row>
    <row r="41" spans="1:11" x14ac:dyDescent="0.3">
      <c r="A41" s="14"/>
    </row>
    <row r="42" spans="1:11" x14ac:dyDescent="0.3">
      <c r="A42" s="14"/>
    </row>
  </sheetData>
  <mergeCells count="24">
    <mergeCell ref="A33:K33"/>
    <mergeCell ref="A27:K27"/>
    <mergeCell ref="A28:K28"/>
    <mergeCell ref="A34:K34"/>
    <mergeCell ref="A10:K10"/>
    <mergeCell ref="A11:K11"/>
    <mergeCell ref="A12:K12"/>
    <mergeCell ref="A32:K32"/>
    <mergeCell ref="A19:K19"/>
    <mergeCell ref="A26:K26"/>
    <mergeCell ref="A21:K21"/>
    <mergeCell ref="A22:K22"/>
    <mergeCell ref="A20:K20"/>
    <mergeCell ref="I1:K1"/>
    <mergeCell ref="A6:K6"/>
    <mergeCell ref="A5:K5"/>
    <mergeCell ref="A4:K4"/>
    <mergeCell ref="A3:K3"/>
    <mergeCell ref="E7:H7"/>
    <mergeCell ref="I7:K7"/>
    <mergeCell ref="A7:A8"/>
    <mergeCell ref="C7:C8"/>
    <mergeCell ref="B7:B8"/>
    <mergeCell ref="D7:D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firstPageNumber="23" orientation="landscape" useFirstPageNumber="1" verticalDpi="0" r:id="rId1"/>
  <headerFooter>
    <oddHeader>&amp;C&amp;P</oddHeader>
  </headerFooter>
  <rowBreaks count="2" manualBreakCount="2">
    <brk id="15" max="16383" man="1"/>
    <brk id="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opLeftCell="A42" workbookViewId="0">
      <selection activeCell="A54" sqref="A54:C63"/>
    </sheetView>
  </sheetViews>
  <sheetFormatPr defaultColWidth="8.6640625" defaultRowHeight="15.6" x14ac:dyDescent="0.3"/>
  <cols>
    <col min="1" max="1" width="11.109375" style="5" customWidth="1"/>
    <col min="2" max="2" width="11.88671875" style="20" customWidth="1"/>
    <col min="3" max="3" width="11.109375" style="6" customWidth="1"/>
    <col min="4" max="4" width="11.88671875" style="6" customWidth="1"/>
    <col min="5" max="5" width="11.109375" style="6" customWidth="1"/>
    <col min="6" max="6" width="8.6640625" style="6"/>
    <col min="7" max="31" width="8.6640625" style="7"/>
    <col min="32" max="16384" width="8.6640625" style="5"/>
  </cols>
  <sheetData>
    <row r="1" spans="1:31" x14ac:dyDescent="0.3">
      <c r="B1" s="20" t="s">
        <v>50</v>
      </c>
      <c r="C1" s="6" t="s">
        <v>51</v>
      </c>
      <c r="D1" s="6" t="s">
        <v>52</v>
      </c>
      <c r="E1" s="6" t="s">
        <v>53</v>
      </c>
    </row>
    <row r="2" spans="1:31" x14ac:dyDescent="0.3">
      <c r="A2" s="5" t="s">
        <v>54</v>
      </c>
      <c r="B2" s="20">
        <f>SUM(B5:B14)</f>
        <v>162285.59</v>
      </c>
      <c r="C2" s="6">
        <f>SUM(C5:C14)</f>
        <v>134050.49</v>
      </c>
      <c r="D2" s="6">
        <f>SUM(D5:D14)</f>
        <v>17640.400000000001</v>
      </c>
      <c r="E2" s="6">
        <f>SUM(E5:E14)</f>
        <v>10594.699999999999</v>
      </c>
    </row>
    <row r="3" spans="1:31" x14ac:dyDescent="0.3">
      <c r="A3" s="38" t="s">
        <v>55</v>
      </c>
      <c r="B3" s="39" t="s">
        <v>56</v>
      </c>
      <c r="C3" s="40" t="s">
        <v>57</v>
      </c>
      <c r="D3" s="40"/>
      <c r="E3" s="40"/>
    </row>
    <row r="4" spans="1:31" s="11" customFormat="1" ht="30" customHeight="1" x14ac:dyDescent="0.3">
      <c r="A4" s="38"/>
      <c r="B4" s="39"/>
      <c r="C4" s="8" t="s">
        <v>58</v>
      </c>
      <c r="D4" s="8" t="s">
        <v>59</v>
      </c>
      <c r="E4" s="8" t="s">
        <v>60</v>
      </c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3">
      <c r="A5" s="12">
        <v>2014</v>
      </c>
      <c r="B5" s="21">
        <v>14621.8</v>
      </c>
      <c r="C5" s="13">
        <f>B5-D5-E5</f>
        <v>14621.8</v>
      </c>
      <c r="D5" s="13">
        <v>0</v>
      </c>
      <c r="E5" s="13">
        <v>0</v>
      </c>
    </row>
    <row r="6" spans="1:31" x14ac:dyDescent="0.3">
      <c r="A6" s="12">
        <v>2015</v>
      </c>
      <c r="B6" s="21">
        <v>33920.6</v>
      </c>
      <c r="C6" s="13">
        <f t="shared" ref="C6:C14" si="0">B6-D6-E6</f>
        <v>16280.199999999997</v>
      </c>
      <c r="D6" s="13">
        <v>17640.400000000001</v>
      </c>
      <c r="E6" s="13">
        <v>0</v>
      </c>
    </row>
    <row r="7" spans="1:31" x14ac:dyDescent="0.3">
      <c r="A7" s="12">
        <v>2016</v>
      </c>
      <c r="B7" s="21">
        <v>26921</v>
      </c>
      <c r="C7" s="13">
        <f t="shared" si="0"/>
        <v>16757.7</v>
      </c>
      <c r="D7" s="13">
        <v>0</v>
      </c>
      <c r="E7" s="13">
        <v>10163.299999999999</v>
      </c>
    </row>
    <row r="8" spans="1:31" x14ac:dyDescent="0.3">
      <c r="A8" s="12">
        <v>2017</v>
      </c>
      <c r="B8" s="21">
        <v>12624.9</v>
      </c>
      <c r="C8" s="13">
        <f t="shared" si="0"/>
        <v>12193.5</v>
      </c>
      <c r="D8" s="13">
        <v>0</v>
      </c>
      <c r="E8" s="13">
        <v>431.4</v>
      </c>
    </row>
    <row r="9" spans="1:31" x14ac:dyDescent="0.3">
      <c r="A9" s="12">
        <v>2018</v>
      </c>
      <c r="B9" s="21">
        <v>12077.1</v>
      </c>
      <c r="C9" s="13">
        <f t="shared" si="0"/>
        <v>12077.1</v>
      </c>
      <c r="D9" s="13">
        <v>0</v>
      </c>
      <c r="E9" s="13">
        <v>0</v>
      </c>
    </row>
    <row r="10" spans="1:31" x14ac:dyDescent="0.3">
      <c r="A10" s="12">
        <v>2019</v>
      </c>
      <c r="B10" s="21">
        <v>11707.49</v>
      </c>
      <c r="C10" s="13">
        <f t="shared" si="0"/>
        <v>11707.49</v>
      </c>
      <c r="D10" s="13">
        <v>0</v>
      </c>
      <c r="E10" s="13">
        <v>0</v>
      </c>
    </row>
    <row r="11" spans="1:31" x14ac:dyDescent="0.3">
      <c r="A11" s="12">
        <v>2020</v>
      </c>
      <c r="B11" s="21">
        <v>12191.5</v>
      </c>
      <c r="C11" s="13">
        <f t="shared" si="0"/>
        <v>12191.5</v>
      </c>
      <c r="D11" s="13">
        <v>0</v>
      </c>
      <c r="E11" s="13">
        <v>0</v>
      </c>
    </row>
    <row r="12" spans="1:31" x14ac:dyDescent="0.3">
      <c r="A12" s="12">
        <v>2021</v>
      </c>
      <c r="B12" s="21">
        <f>Лист1!F38</f>
        <v>12740.400000000001</v>
      </c>
      <c r="C12" s="13">
        <f t="shared" si="0"/>
        <v>12740.400000000001</v>
      </c>
      <c r="D12" s="13">
        <v>0</v>
      </c>
      <c r="E12" s="13">
        <v>0</v>
      </c>
    </row>
    <row r="13" spans="1:31" x14ac:dyDescent="0.3">
      <c r="A13" s="12">
        <v>2022</v>
      </c>
      <c r="B13" s="21">
        <f>Лист1!G38</f>
        <v>12740.400000000001</v>
      </c>
      <c r="C13" s="13">
        <f>B13-D13-E13</f>
        <v>12740.400000000001</v>
      </c>
      <c r="D13" s="13">
        <v>0</v>
      </c>
      <c r="E13" s="13">
        <v>0</v>
      </c>
    </row>
    <row r="14" spans="1:31" x14ac:dyDescent="0.3">
      <c r="A14" s="12">
        <v>2023</v>
      </c>
      <c r="B14" s="21">
        <f>Лист1!H38</f>
        <v>12740.400000000001</v>
      </c>
      <c r="C14" s="13">
        <f t="shared" si="0"/>
        <v>12740.400000000001</v>
      </c>
      <c r="D14" s="13">
        <v>0</v>
      </c>
      <c r="E14" s="13">
        <v>0</v>
      </c>
    </row>
    <row r="15" spans="1:31" x14ac:dyDescent="0.3">
      <c r="A15" s="24" t="s">
        <v>65</v>
      </c>
      <c r="B15" s="21">
        <f>SUM(B5:B14)</f>
        <v>162285.59</v>
      </c>
      <c r="C15" s="21">
        <f>SUM(C5:C14)</f>
        <v>134050.49</v>
      </c>
      <c r="D15" s="21">
        <f>SUM(D5:D14)</f>
        <v>17640.400000000001</v>
      </c>
      <c r="E15" s="21">
        <f>SUM(E5:E14)</f>
        <v>10594.699999999999</v>
      </c>
    </row>
    <row r="16" spans="1:31" x14ac:dyDescent="0.3">
      <c r="A16" s="43" t="s">
        <v>63</v>
      </c>
      <c r="B16" s="43"/>
      <c r="C16" s="43"/>
      <c r="D16" s="43"/>
      <c r="E16" s="43"/>
    </row>
    <row r="17" spans="1:31" x14ac:dyDescent="0.3">
      <c r="D17" s="6" t="s">
        <v>52</v>
      </c>
      <c r="E17" s="6" t="s">
        <v>53</v>
      </c>
    </row>
    <row r="18" spans="1:31" x14ac:dyDescent="0.3">
      <c r="A18" s="5" t="s">
        <v>54</v>
      </c>
      <c r="B18" s="20">
        <f>SUM(B21:B30)</f>
        <v>54557.700000000012</v>
      </c>
      <c r="C18" s="6">
        <f>B18-D18</f>
        <v>54441.700000000012</v>
      </c>
      <c r="D18" s="6">
        <f>SUM(D21:D30)</f>
        <v>116</v>
      </c>
      <c r="AE18" s="5"/>
    </row>
    <row r="19" spans="1:31" x14ac:dyDescent="0.3">
      <c r="A19" s="38" t="s">
        <v>55</v>
      </c>
      <c r="B19" s="39" t="s">
        <v>56</v>
      </c>
      <c r="C19" s="41" t="s">
        <v>57</v>
      </c>
      <c r="D19" s="42"/>
      <c r="AE19" s="5"/>
    </row>
    <row r="20" spans="1:31" s="11" customFormat="1" ht="30" customHeight="1" x14ac:dyDescent="0.3">
      <c r="A20" s="38"/>
      <c r="B20" s="39"/>
      <c r="C20" s="8" t="s">
        <v>58</v>
      </c>
      <c r="D20" s="8" t="s">
        <v>61</v>
      </c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1" x14ac:dyDescent="0.3">
      <c r="A21" s="12">
        <v>2014</v>
      </c>
      <c r="B21" s="21">
        <f>6122.9</f>
        <v>6122.9</v>
      </c>
      <c r="C21" s="13">
        <f>B21-D21</f>
        <v>6122.9</v>
      </c>
      <c r="D21" s="13">
        <v>0</v>
      </c>
      <c r="AE21" s="5"/>
    </row>
    <row r="22" spans="1:31" x14ac:dyDescent="0.3">
      <c r="A22" s="12">
        <v>2015</v>
      </c>
      <c r="B22" s="21">
        <f>6835.3</f>
        <v>6835.3</v>
      </c>
      <c r="C22" s="13">
        <f t="shared" ref="C22:C30" si="1">B22-D22</f>
        <v>6835.3</v>
      </c>
      <c r="D22" s="13">
        <v>0</v>
      </c>
      <c r="AE22" s="5"/>
    </row>
    <row r="23" spans="1:31" x14ac:dyDescent="0.3">
      <c r="A23" s="12">
        <v>2016</v>
      </c>
      <c r="B23" s="21">
        <f>7008.5</f>
        <v>7008.5</v>
      </c>
      <c r="C23" s="13">
        <f t="shared" si="1"/>
        <v>6892.5</v>
      </c>
      <c r="D23" s="13">
        <v>116</v>
      </c>
      <c r="AE23" s="5"/>
    </row>
    <row r="24" spans="1:31" x14ac:dyDescent="0.3">
      <c r="A24" s="12">
        <v>2017</v>
      </c>
      <c r="B24" s="21">
        <v>4846.3999999999996</v>
      </c>
      <c r="C24" s="13">
        <f t="shared" si="1"/>
        <v>4846.3999999999996</v>
      </c>
      <c r="D24" s="13">
        <v>0</v>
      </c>
      <c r="AE24" s="5"/>
    </row>
    <row r="25" spans="1:31" x14ac:dyDescent="0.3">
      <c r="A25" s="12">
        <v>2018</v>
      </c>
      <c r="B25" s="21">
        <v>4678.5</v>
      </c>
      <c r="C25" s="13">
        <f t="shared" si="1"/>
        <v>4678.5</v>
      </c>
      <c r="D25" s="13">
        <v>0</v>
      </c>
      <c r="AE25" s="5"/>
    </row>
    <row r="26" spans="1:31" x14ac:dyDescent="0.3">
      <c r="A26" s="12">
        <v>2019</v>
      </c>
      <c r="B26" s="21">
        <v>4437.8999999999996</v>
      </c>
      <c r="C26" s="13">
        <f t="shared" si="1"/>
        <v>4437.8999999999996</v>
      </c>
      <c r="D26" s="13">
        <v>0</v>
      </c>
      <c r="AE26" s="5"/>
    </row>
    <row r="27" spans="1:31" x14ac:dyDescent="0.3">
      <c r="A27" s="12">
        <v>2020</v>
      </c>
      <c r="B27" s="21">
        <v>4922.3</v>
      </c>
      <c r="C27" s="13">
        <f t="shared" si="1"/>
        <v>4922.3</v>
      </c>
      <c r="D27" s="13">
        <v>0</v>
      </c>
      <c r="AE27" s="5"/>
    </row>
    <row r="28" spans="1:31" x14ac:dyDescent="0.3">
      <c r="A28" s="12">
        <v>2021</v>
      </c>
      <c r="B28" s="21">
        <f>Лист1!F25</f>
        <v>5235.3</v>
      </c>
      <c r="C28" s="13">
        <f t="shared" si="1"/>
        <v>5235.3</v>
      </c>
      <c r="D28" s="13">
        <v>0</v>
      </c>
      <c r="AE28" s="5"/>
    </row>
    <row r="29" spans="1:31" x14ac:dyDescent="0.3">
      <c r="A29" s="12">
        <v>2022</v>
      </c>
      <c r="B29" s="21">
        <f>Лист1!H24</f>
        <v>5235.3</v>
      </c>
      <c r="C29" s="13">
        <f>B29-D29</f>
        <v>5235.3</v>
      </c>
      <c r="D29" s="13">
        <v>0</v>
      </c>
      <c r="AE29" s="5"/>
    </row>
    <row r="30" spans="1:31" x14ac:dyDescent="0.3">
      <c r="A30" s="12">
        <v>2023</v>
      </c>
      <c r="B30" s="21">
        <f>Лист1!H25</f>
        <v>5235.3</v>
      </c>
      <c r="C30" s="13">
        <f t="shared" si="1"/>
        <v>5235.3</v>
      </c>
      <c r="D30" s="13">
        <v>0</v>
      </c>
      <c r="AE30" s="5"/>
    </row>
    <row r="31" spans="1:31" x14ac:dyDescent="0.3">
      <c r="A31" s="24" t="s">
        <v>65</v>
      </c>
      <c r="B31" s="21">
        <f>SUM(B21:B30)</f>
        <v>54557.700000000012</v>
      </c>
      <c r="C31" s="21">
        <f>SUM(C21:C30)</f>
        <v>54441.700000000012</v>
      </c>
      <c r="D31" s="21">
        <f>SUM(D21:D30)</f>
        <v>116</v>
      </c>
      <c r="F31" s="7"/>
      <c r="AE31" s="5"/>
    </row>
    <row r="32" spans="1:31" x14ac:dyDescent="0.3">
      <c r="A32" s="43" t="s">
        <v>62</v>
      </c>
      <c r="B32" s="43"/>
      <c r="C32" s="43"/>
      <c r="D32" s="43"/>
      <c r="E32" s="43"/>
    </row>
    <row r="33" spans="1:31" x14ac:dyDescent="0.3">
      <c r="D33" s="6" t="s">
        <v>52</v>
      </c>
      <c r="E33" s="6" t="s">
        <v>53</v>
      </c>
    </row>
    <row r="34" spans="1:31" x14ac:dyDescent="0.3">
      <c r="A34" s="5" t="s">
        <v>54</v>
      </c>
      <c r="B34" s="20">
        <f>SUM(B37:B46)</f>
        <v>68516.39</v>
      </c>
      <c r="C34" s="6">
        <f>B34-D34</f>
        <v>68437.69</v>
      </c>
      <c r="D34" s="6">
        <f>SUM(D37:D46)</f>
        <v>78.699999999999989</v>
      </c>
      <c r="AE34" s="5"/>
    </row>
    <row r="35" spans="1:31" x14ac:dyDescent="0.3">
      <c r="A35" s="38" t="s">
        <v>55</v>
      </c>
      <c r="B35" s="39" t="s">
        <v>56</v>
      </c>
      <c r="C35" s="41" t="s">
        <v>57</v>
      </c>
      <c r="D35" s="42"/>
      <c r="AE35" s="5"/>
    </row>
    <row r="36" spans="1:31" s="11" customFormat="1" ht="30" customHeight="1" x14ac:dyDescent="0.3">
      <c r="A36" s="38"/>
      <c r="B36" s="39"/>
      <c r="C36" s="8" t="s">
        <v>58</v>
      </c>
      <c r="D36" s="8" t="s">
        <v>61</v>
      </c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x14ac:dyDescent="0.3">
      <c r="A37" s="12">
        <v>2014</v>
      </c>
      <c r="B37" s="22">
        <v>6361.1</v>
      </c>
      <c r="C37" s="13">
        <f>B37-D37</f>
        <v>6361.1</v>
      </c>
      <c r="D37" s="13">
        <v>0</v>
      </c>
      <c r="AE37" s="5"/>
    </row>
    <row r="38" spans="1:31" x14ac:dyDescent="0.3">
      <c r="A38" s="12">
        <v>2015</v>
      </c>
      <c r="B38" s="23">
        <v>7001.8</v>
      </c>
      <c r="C38" s="13">
        <f t="shared" ref="C38:C46" si="2">B38-D38</f>
        <v>7001.8</v>
      </c>
      <c r="D38" s="13">
        <v>0</v>
      </c>
      <c r="AE38" s="5"/>
    </row>
    <row r="39" spans="1:31" x14ac:dyDescent="0.3">
      <c r="A39" s="12">
        <v>2016</v>
      </c>
      <c r="B39" s="23">
        <v>7250</v>
      </c>
      <c r="C39" s="13">
        <f t="shared" si="2"/>
        <v>7202.7</v>
      </c>
      <c r="D39" s="13">
        <v>47.3</v>
      </c>
      <c r="AE39" s="5"/>
    </row>
    <row r="40" spans="1:31" x14ac:dyDescent="0.3">
      <c r="A40" s="12">
        <v>2017</v>
      </c>
      <c r="B40" s="21">
        <v>6495.6</v>
      </c>
      <c r="C40" s="13">
        <f t="shared" si="2"/>
        <v>6464.2000000000007</v>
      </c>
      <c r="D40" s="13">
        <v>31.4</v>
      </c>
      <c r="AE40" s="5"/>
    </row>
    <row r="41" spans="1:31" x14ac:dyDescent="0.3">
      <c r="A41" s="12">
        <v>2018</v>
      </c>
      <c r="B41" s="21">
        <v>6909.2</v>
      </c>
      <c r="C41" s="13">
        <f t="shared" si="2"/>
        <v>6909.2</v>
      </c>
      <c r="D41" s="13">
        <v>0</v>
      </c>
      <c r="AE41" s="5"/>
    </row>
    <row r="42" spans="1:31" x14ac:dyDescent="0.3">
      <c r="A42" s="12">
        <v>2019</v>
      </c>
      <c r="B42" s="21">
        <v>6780.99</v>
      </c>
      <c r="C42" s="13">
        <f t="shared" si="2"/>
        <v>6780.99</v>
      </c>
      <c r="D42" s="13">
        <v>0</v>
      </c>
      <c r="AE42" s="5"/>
    </row>
    <row r="43" spans="1:31" x14ac:dyDescent="0.3">
      <c r="A43" s="12">
        <v>2020</v>
      </c>
      <c r="B43" s="21">
        <v>6759.4</v>
      </c>
      <c r="C43" s="13">
        <f t="shared" si="2"/>
        <v>6759.4</v>
      </c>
      <c r="D43" s="13">
        <v>0</v>
      </c>
      <c r="AE43" s="5"/>
    </row>
    <row r="44" spans="1:31" x14ac:dyDescent="0.3">
      <c r="A44" s="12">
        <v>2021</v>
      </c>
      <c r="B44" s="21">
        <f>Лист1!F31</f>
        <v>6986.1</v>
      </c>
      <c r="C44" s="13">
        <f t="shared" si="2"/>
        <v>6986.1</v>
      </c>
      <c r="D44" s="13">
        <v>0</v>
      </c>
      <c r="AE44" s="5"/>
    </row>
    <row r="45" spans="1:31" x14ac:dyDescent="0.3">
      <c r="A45" s="12">
        <v>2022</v>
      </c>
      <c r="B45" s="21">
        <f>Лист1!H30</f>
        <v>6986.1</v>
      </c>
      <c r="C45" s="13">
        <f>B45-D45</f>
        <v>6986.1</v>
      </c>
      <c r="D45" s="13">
        <v>0</v>
      </c>
      <c r="AE45" s="5"/>
    </row>
    <row r="46" spans="1:31" x14ac:dyDescent="0.3">
      <c r="A46" s="12">
        <v>2023</v>
      </c>
      <c r="B46" s="21">
        <f>Лист1!H31</f>
        <v>6986.1</v>
      </c>
      <c r="C46" s="13">
        <f t="shared" si="2"/>
        <v>6986.1</v>
      </c>
      <c r="D46" s="13">
        <v>0</v>
      </c>
      <c r="AE46" s="5"/>
    </row>
    <row r="47" spans="1:31" x14ac:dyDescent="0.3">
      <c r="A47" s="24" t="s">
        <v>65</v>
      </c>
      <c r="B47" s="21">
        <f>SUM(B37:B46)</f>
        <v>68516.39</v>
      </c>
      <c r="C47" s="21">
        <f>SUM(C37:C46)</f>
        <v>68437.69</v>
      </c>
      <c r="D47" s="21">
        <f>SUM(D37:D46)</f>
        <v>78.699999999999989</v>
      </c>
      <c r="F47" s="7"/>
      <c r="AE47" s="5"/>
    </row>
    <row r="49" spans="1:31" x14ac:dyDescent="0.3">
      <c r="A49" s="43" t="s">
        <v>64</v>
      </c>
      <c r="B49" s="43"/>
      <c r="C49" s="43"/>
      <c r="D49" s="43"/>
      <c r="E49" s="43"/>
    </row>
    <row r="50" spans="1:31" x14ac:dyDescent="0.3">
      <c r="D50" s="6" t="s">
        <v>52</v>
      </c>
      <c r="E50" s="6" t="s">
        <v>53</v>
      </c>
    </row>
    <row r="51" spans="1:31" x14ac:dyDescent="0.3">
      <c r="A51" s="5" t="s">
        <v>54</v>
      </c>
      <c r="B51" s="20">
        <f>SUM(B54:B63)</f>
        <v>9609.5999999999985</v>
      </c>
      <c r="C51" s="6">
        <f>B51-D51-E51</f>
        <v>9609.5999999999985</v>
      </c>
      <c r="D51" s="6">
        <f>SUM(D54:D63)</f>
        <v>0</v>
      </c>
      <c r="E51" s="6">
        <f>SUM(E54:E63)</f>
        <v>0</v>
      </c>
    </row>
    <row r="52" spans="1:31" x14ac:dyDescent="0.3">
      <c r="A52" s="38" t="s">
        <v>55</v>
      </c>
      <c r="B52" s="39" t="s">
        <v>56</v>
      </c>
      <c r="C52" s="40" t="s">
        <v>57</v>
      </c>
      <c r="D52" s="40"/>
      <c r="E52" s="40"/>
    </row>
    <row r="53" spans="1:31" s="11" customFormat="1" ht="30" customHeight="1" x14ac:dyDescent="0.3">
      <c r="A53" s="38"/>
      <c r="B53" s="39"/>
      <c r="C53" s="8" t="s">
        <v>58</v>
      </c>
      <c r="D53" s="8" t="s">
        <v>59</v>
      </c>
      <c r="E53" s="8" t="s">
        <v>61</v>
      </c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3">
      <c r="A54" s="24" t="s">
        <v>66</v>
      </c>
      <c r="B54" s="25">
        <v>1887.8</v>
      </c>
      <c r="C54" s="13" t="s">
        <v>75</v>
      </c>
      <c r="D54" s="13"/>
      <c r="E54" s="13"/>
    </row>
    <row r="55" spans="1:31" x14ac:dyDescent="0.3">
      <c r="A55" s="24" t="s">
        <v>67</v>
      </c>
      <c r="B55" s="25">
        <v>2193.1</v>
      </c>
      <c r="C55" s="13" t="s">
        <v>75</v>
      </c>
      <c r="D55" s="13"/>
      <c r="E55" s="13"/>
    </row>
    <row r="56" spans="1:31" x14ac:dyDescent="0.3">
      <c r="A56" s="24" t="s">
        <v>68</v>
      </c>
      <c r="B56" s="25">
        <v>2402.5</v>
      </c>
      <c r="C56" s="13" t="s">
        <v>75</v>
      </c>
      <c r="D56" s="13"/>
      <c r="E56" s="13"/>
    </row>
    <row r="57" spans="1:31" x14ac:dyDescent="0.3">
      <c r="A57" s="24" t="s">
        <v>69</v>
      </c>
      <c r="B57" s="25">
        <v>686.4</v>
      </c>
      <c r="C57" s="13" t="s">
        <v>75</v>
      </c>
      <c r="D57" s="13"/>
      <c r="E57" s="13"/>
    </row>
    <row r="58" spans="1:31" x14ac:dyDescent="0.3">
      <c r="A58" s="24" t="s">
        <v>70</v>
      </c>
      <c r="B58" s="25">
        <v>384.4</v>
      </c>
      <c r="C58" s="13" t="s">
        <v>75</v>
      </c>
      <c r="D58" s="13"/>
      <c r="E58" s="13"/>
    </row>
    <row r="59" spans="1:31" x14ac:dyDescent="0.3">
      <c r="A59" s="24" t="s">
        <v>74</v>
      </c>
      <c r="B59" s="25">
        <v>388.6</v>
      </c>
      <c r="C59" s="13" t="s">
        <v>75</v>
      </c>
      <c r="D59" s="13"/>
      <c r="E59" s="13"/>
    </row>
    <row r="60" spans="1:31" x14ac:dyDescent="0.3">
      <c r="A60" s="24" t="s">
        <v>73</v>
      </c>
      <c r="B60" s="25">
        <v>409.8</v>
      </c>
      <c r="C60" s="13" t="s">
        <v>75</v>
      </c>
      <c r="D60" s="13"/>
      <c r="E60" s="13"/>
    </row>
    <row r="61" spans="1:31" x14ac:dyDescent="0.3">
      <c r="A61" s="24" t="s">
        <v>71</v>
      </c>
      <c r="B61" s="25">
        <f>Лист1!G37</f>
        <v>419</v>
      </c>
      <c r="C61" s="13" t="s">
        <v>75</v>
      </c>
      <c r="D61" s="13"/>
      <c r="E61" s="13"/>
    </row>
    <row r="62" spans="1:31" x14ac:dyDescent="0.3">
      <c r="A62" s="24" t="s">
        <v>72</v>
      </c>
      <c r="B62" s="25">
        <f>Лист1!H36</f>
        <v>419</v>
      </c>
      <c r="C62" s="13" t="s">
        <v>76</v>
      </c>
      <c r="D62" s="13"/>
      <c r="E62" s="13"/>
    </row>
    <row r="63" spans="1:31" x14ac:dyDescent="0.3">
      <c r="A63" s="30" t="s">
        <v>77</v>
      </c>
      <c r="B63" s="25">
        <f>Лист1!H37</f>
        <v>419</v>
      </c>
      <c r="C63" s="13" t="s">
        <v>76</v>
      </c>
      <c r="D63" s="13"/>
      <c r="E63" s="13"/>
    </row>
  </sheetData>
  <mergeCells count="15">
    <mergeCell ref="A52:A53"/>
    <mergeCell ref="B52:B53"/>
    <mergeCell ref="C52:E52"/>
    <mergeCell ref="A32:E32"/>
    <mergeCell ref="A49:E49"/>
    <mergeCell ref="C35:D35"/>
    <mergeCell ref="A35:A36"/>
    <mergeCell ref="B35:B36"/>
    <mergeCell ref="A3:A4"/>
    <mergeCell ref="B3:B4"/>
    <mergeCell ref="C3:E3"/>
    <mergeCell ref="A19:A20"/>
    <mergeCell ref="B19:B20"/>
    <mergeCell ref="C19:D19"/>
    <mergeCell ref="A16:E1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суммы в МП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2021-02-11T10:57:45Z</cp:lastPrinted>
  <dcterms:created xsi:type="dcterms:W3CDTF">2006-09-16T00:00:00Z</dcterms:created>
  <dcterms:modified xsi:type="dcterms:W3CDTF">2021-02-11T13:12:59Z</dcterms:modified>
</cp:coreProperties>
</file>