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" yWindow="660" windowWidth="15470" windowHeight="9320" activeTab="0"/>
  </bookViews>
  <sheets>
    <sheet name="план-реализации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<sst xmlns="http://schemas.openxmlformats.org/spreadsheetml/2006/main" count="248" uniqueCount="110">
  <si>
    <t>№ п.п</t>
  </si>
  <si>
    <t xml:space="preserve">Наименование </t>
  </si>
  <si>
    <t>Объем средств на реализацию муниципальной программы на отчетный год и плановый период ( тыс.руб.)</t>
  </si>
  <si>
    <t>Планируемое значение показателя реализации муниципальной программы на отчетный год и плановый период</t>
  </si>
  <si>
    <t>Всего</t>
  </si>
  <si>
    <t>х</t>
  </si>
  <si>
    <t>1.</t>
  </si>
  <si>
    <t>2.</t>
  </si>
  <si>
    <t>да</t>
  </si>
  <si>
    <t>Количествок культурно-массовых мероприятий (шт.)</t>
  </si>
  <si>
    <t>Количество мероприятий (шт.)</t>
  </si>
  <si>
    <t>7.2.</t>
  </si>
  <si>
    <t>7.1.</t>
  </si>
  <si>
    <t>Повышение эффективности деятельности администратора муниципальной программы</t>
  </si>
  <si>
    <t>x</t>
  </si>
  <si>
    <t>Местный бюджет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</si>
  <si>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</si>
  <si>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</si>
  <si>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</si>
  <si>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</si>
  <si>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</si>
  <si>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</si>
  <si>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</si>
  <si>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</si>
  <si>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</si>
  <si>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</si>
  <si>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</si>
  <si>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Количество участников (чел.)</t>
  </si>
  <si>
    <t>3.</t>
  </si>
  <si>
    <t>Итого по основному мероприятию 1 цели1</t>
  </si>
  <si>
    <t>Цель 1 подпрограммы 1: создание стартовых условий для развития инновационного потенциала молодежи и последующего включения ее в процессы общественно-политического, социально-экономического и культурного преобразования муниципального образования «город Десногорск» Смоленской области</t>
  </si>
  <si>
    <t>Основное мероприятие 1 цели 1 подпрограммы 1: Реализация мероприятий в области молодежной политики</t>
  </si>
  <si>
    <t>1.1.</t>
  </si>
  <si>
    <t>Количество мероприятий для детей и молодежи (шт.)</t>
  </si>
  <si>
    <t>1.2.</t>
  </si>
  <si>
    <t>Численность молодежи, охваченной воспитательными и просветительскими акциями и мероприятиями (чел.)</t>
  </si>
  <si>
    <t>1.3.</t>
  </si>
  <si>
    <t>Итого по основному мероприятию цели 1 подпрограммы 1</t>
  </si>
  <si>
    <t>2.1.</t>
  </si>
  <si>
    <t>2.2.</t>
  </si>
  <si>
    <t>3.1.</t>
  </si>
  <si>
    <t>Количество книговыдач (тыс. экз.)</t>
  </si>
  <si>
    <t>Итого по основному мероприятию 1 цели 1 подпрограммы 4</t>
  </si>
  <si>
    <t>Количество посетителей музея (чел.)</t>
  </si>
  <si>
    <t>Количество выставок (ед.)</t>
  </si>
  <si>
    <t>Итого по основному мероприятию 1 цели 1 подпрограммы 5</t>
  </si>
  <si>
    <t>Количество обучающихся в учреждениях дополнительного образования (чел.)</t>
  </si>
  <si>
    <t>Итого по основному мероприятию 1 цели 1 подпрограммы 7</t>
  </si>
  <si>
    <t>Всего по муниципальной программе</t>
  </si>
  <si>
    <t>Расходы на обеспечение функций органов местного самоуправления</t>
  </si>
  <si>
    <t>Исполнитель мероприятия</t>
  </si>
  <si>
    <t xml:space="preserve">ПЛАН реализации муниципальной программы </t>
  </si>
  <si>
    <t>Организация и проведение мероприятий культурно-массового характера</t>
  </si>
  <si>
    <t xml:space="preserve"> Организация и проведение мероприятий в области молодежной политики</t>
  </si>
  <si>
    <t xml:space="preserve"> -расходы на обеспечение деятельности муниципальных учреждений;</t>
  </si>
  <si>
    <t xml:space="preserve"> -расходы на обеспечение деятельности муниципальных учреждений</t>
  </si>
  <si>
    <t>Источник финансового обеспечения (расшифровка)</t>
  </si>
  <si>
    <t>- расходы на обеспечение деятельности муниципальных учреждений</t>
  </si>
  <si>
    <t>2019 год</t>
  </si>
  <si>
    <t>«ККС и МП» Администрации г.Десногорска</t>
  </si>
  <si>
    <t>Итого по основному мероприятию 1цели 1 подпрограммы 2</t>
  </si>
  <si>
    <t>Итого по основному мероприятию 1 цели 1 подпрограммы 3</t>
  </si>
  <si>
    <t>7.Обеспечивающая подпрограмма</t>
  </si>
  <si>
    <t>«ККС и МП» Администрации г. Десногорска</t>
  </si>
  <si>
    <t xml:space="preserve">  -расходы на обеспечение деятельности муниципальных учреждений</t>
  </si>
  <si>
    <t>Цель 1 подпрограммы 3 «Формирование единого информационного пространства, создание условий для обеспечения равного доступа к информационным ресурсам различных групп населения г. Десногорска»</t>
  </si>
  <si>
    <t xml:space="preserve">4. Подпрограмма 3 «Библиотечное обслуживание населения» </t>
  </si>
  <si>
    <t>4.1.</t>
  </si>
  <si>
    <t>4.2.</t>
  </si>
  <si>
    <t>4.3.</t>
  </si>
  <si>
    <t>5.1.</t>
  </si>
  <si>
    <t>5.2.</t>
  </si>
  <si>
    <t>5.3.</t>
  </si>
  <si>
    <t>3.2.</t>
  </si>
  <si>
    <t>2020 год</t>
  </si>
  <si>
    <t>Федеральный бюджет</t>
  </si>
  <si>
    <t>Областной бюджет</t>
  </si>
  <si>
    <t>2021 год</t>
  </si>
  <si>
    <t>Основное мероприятие 1 цели 1 подпрограммы 3: «Развитие библиотечного обслуживания населения»</t>
  </si>
  <si>
    <t>5. Подпрограмма 4 «Развитие культурно-досуговой деятельности»</t>
  </si>
  <si>
    <t>Цель 1 подпрограммы4: «Сохранение и создание условий для развития культурного и духовного потенциала населения»</t>
  </si>
  <si>
    <t>Основное мероприятие 1 цели1 подпрограммы 4: «Организация и поддержка детских и молодежных общественных организаций, объединений и клубных формирований, предоставление населению услуг социально-культурного и развлекательного характера, создание условий для занятий любительским художественным творчеством».</t>
  </si>
  <si>
    <t>6. Подпрограмма 5 муниципальной программы: «Развитие музейной деятельности»</t>
  </si>
  <si>
    <t xml:space="preserve">Цель 1 Подпрограммы 5: «Создание организационных, технических, научно-производственных условий для обеспечения деятельности и развития музея, расширение доступа населения к культурным ценностям и информации путем организации новых разработок в области совершенствования научно-просветительной, научно-исследовательской, учетно-хранительной работы музея, внедрение новых информационных технологий» </t>
  </si>
  <si>
    <t>«ККС и МП» Администрации г. Десногорска МБУК «Десногорский ИКМ»</t>
  </si>
  <si>
    <t>Основное мероприятие 1 цели 1 подпрограммы 5 «Хранение, изучение и публичное представление музейных предметов, музейных коллекций»</t>
  </si>
  <si>
    <t>Основное мероприятие 1: «Обеспечение организационных условий для реализации муниципальной программы»</t>
  </si>
  <si>
    <t>Приложение № 2 к муниципальной программе "Развитие культуры и молодежной политики в муниципальном образовании «город Десногорск» Смоленской области</t>
  </si>
  <si>
    <t>«Развитие культуры и молодежной политики в муниципальном образовании «город Десногорск» Смоленской области»
на 2019 год и плановый период 2020-2021 годы</t>
  </si>
  <si>
    <t>3. Подпрограмма 2 «Развитие системы дополнительного образования в сфере культуры»</t>
  </si>
  <si>
    <t>«ККС и МП» Администрации г. Десногорска      МБУ «ЦК и МП» г. Десногорска</t>
  </si>
  <si>
    <t xml:space="preserve">«ККС и МП» Администрации г.Десногорска           МБУ «Десногорская библиотека» 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</si>
  <si>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</si>
  <si>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4.4.</t>
  </si>
  <si>
    <t>2.3.</t>
  </si>
  <si>
    <t xml:space="preserve">  -расходы на обеспечение мер по повышению заработной платы педагогическим работникам муниципальных учреждений дополнительного образования детей</t>
  </si>
  <si>
    <t xml:space="preserve">Приложение к постановлению  Администрации муниципального образования «город Десногорск» Смоленской области </t>
  </si>
  <si>
    <t>Основное мероприятие  1: «Культурно-массовые мероприятия»</t>
  </si>
  <si>
    <t>2. Подпрограмма 1  «Реализация молодежной политики»</t>
  </si>
  <si>
    <t>1. Цель 1 муниципальной программы: Создание условий для развития культуры</t>
  </si>
  <si>
    <t>Цель 1 подпрограммы 2:  «Обеспечение дополнительного  образования художественно-эстетической направленности, в области музыкального искусства и дополнительного общего предпрофессионального образования»</t>
  </si>
  <si>
    <t>Основное мероприятие 1 цели 1 подпрограммы 2: «Предоставление дополнительного образования»</t>
  </si>
  <si>
    <t>«ККС и МП» Администрации г. Десногорска МБУДО «Десногорская ДМШ имени 
М. И. Глинки», МБУДО «Десногорская ДХШ»</t>
  </si>
  <si>
    <t xml:space="preserve"> - субсидия на обеспечение мер по повышению заработной платы  работникам муниципальных учреждений культуры</t>
  </si>
  <si>
    <t xml:space="preserve"> - субсидия на поддержку отрасли культуры (Комплектование книжных фондов муниципальных общедоступных библиотек и государственных центральных библиотек субъектов Российской Федерации)</t>
  </si>
  <si>
    <t>4.5.</t>
  </si>
  <si>
    <t>3.3.</t>
  </si>
  <si>
    <t>3.4.</t>
  </si>
  <si>
    <t>5.4.</t>
  </si>
  <si>
    <r>
      <t xml:space="preserve">от </t>
    </r>
    <r>
      <rPr>
        <u val="single"/>
        <sz val="8"/>
        <rFont val="Times New Roman"/>
        <family val="1"/>
      </rPr>
      <t>26.06.2019</t>
    </r>
    <r>
      <rPr>
        <sz val="8"/>
        <rFont val="Times New Roman"/>
        <family val="1"/>
      </rPr>
      <t xml:space="preserve"> № </t>
    </r>
    <r>
      <rPr>
        <u val="single"/>
        <sz val="8"/>
        <rFont val="Times New Roman"/>
        <family val="1"/>
      </rPr>
      <t>702</t>
    </r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</si>
</sst>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u val="single"/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172" fontId="3" fillId="0" borderId="0" xfId="0" applyNumberFormat="1" applyFont="1" applyFill="1" applyAlignment="1">
      <alignment horizontal="center"/>
    </xf>
    <xf numFmtId="172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top" wrapText="1"/>
    </xf>
    <xf numFmtId="172" fontId="3" fillId="0" borderId="0" xfId="0" applyNumberFormat="1" applyFont="1" applyFill="1" applyAlignment="1">
      <alignment horizontal="center" vertical="top" wrapText="1"/>
    </xf>
    <xf numFmtId="172" fontId="3" fillId="0" borderId="0" xfId="0" applyNumberFormat="1" applyFont="1" applyFill="1" applyAlignment="1">
      <alignment vertical="top" wrapText="1"/>
    </xf>
    <xf numFmtId="2" fontId="3" fillId="0" borderId="0" xfId="0" applyNumberFormat="1" applyFont="1" applyFill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173" fontId="3" fillId="0" borderId="10" xfId="0" applyNumberFormat="1" applyFont="1" applyFill="1" applyBorder="1" applyAlignment="1">
      <alignment horizontal="center" vertical="center"/>
    </xf>
    <xf numFmtId="173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3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center"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wrapText="1"/>
    </xf>
    <xf numFmtId="16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top"/>
    </xf>
    <xf numFmtId="0" fontId="3" fillId="0" borderId="10" xfId="0" applyFont="1" applyFill="1" applyBorder="1" applyAlignment="1">
      <alignment/>
    </xf>
    <xf numFmtId="16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/>
    </xf>
    <xf numFmtId="178" fontId="0" fillId="0" borderId="0" xfId="0" applyNumberFormat="1" applyAlignment="1">
      <alignment/>
    </xf>
    <xf numFmtId="0" fontId="5" fillId="0" borderId="0" xfId="0" applyFont="1" applyAlignment="1">
      <alignment horizontal="left" wrapText="1"/>
    </xf>
    <xf numFmtId="0" fontId="3" fillId="0" borderId="10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172" fontId="45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16" fontId="3" fillId="0" borderId="14" xfId="0" applyNumberFormat="1" applyFont="1" applyFill="1" applyBorder="1" applyAlignment="1">
      <alignment horizontal="center" vertical="center"/>
    </xf>
    <xf numFmtId="16" fontId="3" fillId="0" borderId="15" xfId="0" applyNumberFormat="1" applyFont="1" applyFill="1" applyBorder="1" applyAlignment="1">
      <alignment horizontal="center" vertical="center"/>
    </xf>
    <xf numFmtId="16" fontId="3" fillId="0" borderId="16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2" fontId="3" fillId="0" borderId="14" xfId="0" applyNumberFormat="1" applyFont="1" applyFill="1" applyBorder="1" applyAlignment="1">
      <alignment horizontal="center" vertical="center" wrapText="1"/>
    </xf>
    <xf numFmtId="2" fontId="3" fillId="0" borderId="16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left" vertical="center" wrapText="1"/>
    </xf>
    <xf numFmtId="49" fontId="3" fillId="0" borderId="15" xfId="0" applyNumberFormat="1" applyFont="1" applyFill="1" applyBorder="1" applyAlignment="1">
      <alignment horizontal="left" vertical="center" wrapText="1"/>
    </xf>
    <xf numFmtId="49" fontId="3" fillId="0" borderId="16" xfId="0" applyNumberFormat="1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justify" vertical="top" wrapText="1"/>
    </xf>
    <xf numFmtId="0" fontId="3" fillId="0" borderId="1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/>
    </xf>
    <xf numFmtId="2" fontId="3" fillId="0" borderId="11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 wrapText="1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1" defaultTableStyle="TableStyleMedium2" defaultPivotStyle="PivotStyleLight16">
    <tableStyle name="Стиль сводной таблицы 1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5"/>
  <sheetViews>
    <sheetView tabSelected="1" view="pageBreakPreview" zoomScale="90" zoomScaleSheetLayoutView="90" zoomScalePageLayoutView="0" workbookViewId="0" topLeftCell="A70">
      <selection activeCell="I4" sqref="I4:K4"/>
    </sheetView>
  </sheetViews>
  <sheetFormatPr defaultColWidth="9.140625" defaultRowHeight="12.75"/>
  <cols>
    <col min="1" max="1" width="8.57421875" style="1" customWidth="1"/>
    <col min="2" max="2" width="26.00390625" style="2" customWidth="1"/>
    <col min="3" max="3" width="20.140625" style="3" customWidth="1"/>
    <col min="4" max="4" width="14.8515625" style="3" customWidth="1"/>
    <col min="5" max="5" width="11.421875" style="4" customWidth="1"/>
    <col min="6" max="6" width="10.00390625" style="5" customWidth="1"/>
    <col min="7" max="11" width="10.00390625" style="3" customWidth="1"/>
    <col min="12" max="16384" width="8.7109375" style="3" customWidth="1"/>
  </cols>
  <sheetData>
    <row r="1" spans="9:12" ht="54" customHeight="1">
      <c r="I1" s="60" t="s">
        <v>96</v>
      </c>
      <c r="J1" s="60"/>
      <c r="K1" s="60"/>
      <c r="L1" s="6"/>
    </row>
    <row r="2" spans="9:12" ht="18" customHeight="1">
      <c r="I2" s="60" t="s">
        <v>109</v>
      </c>
      <c r="J2" s="60"/>
      <c r="K2" s="60"/>
      <c r="L2" s="6"/>
    </row>
    <row r="3" spans="9:12" ht="11.25" customHeight="1">
      <c r="I3" s="38"/>
      <c r="J3" s="38"/>
      <c r="K3" s="38"/>
      <c r="L3" s="6"/>
    </row>
    <row r="4" spans="9:12" ht="61.5" customHeight="1">
      <c r="I4" s="60" t="s">
        <v>87</v>
      </c>
      <c r="J4" s="60"/>
      <c r="K4" s="60"/>
      <c r="L4" s="6"/>
    </row>
    <row r="5" spans="1:11" ht="15">
      <c r="A5" s="6"/>
      <c r="B5" s="81" t="s">
        <v>51</v>
      </c>
      <c r="C5" s="81"/>
      <c r="D5" s="81"/>
      <c r="E5" s="81"/>
      <c r="F5" s="81"/>
      <c r="G5" s="81"/>
      <c r="H5" s="81"/>
      <c r="I5" s="81"/>
      <c r="J5" s="81"/>
      <c r="K5" s="7"/>
    </row>
    <row r="6" spans="1:11" ht="29.25" customHeight="1">
      <c r="A6" s="6"/>
      <c r="B6" s="80" t="s">
        <v>88</v>
      </c>
      <c r="C6" s="80"/>
      <c r="D6" s="80"/>
      <c r="E6" s="80"/>
      <c r="F6" s="80"/>
      <c r="G6" s="80"/>
      <c r="H6" s="80"/>
      <c r="I6" s="80"/>
      <c r="J6" s="80"/>
      <c r="K6" s="8"/>
    </row>
    <row r="7" spans="3:11" ht="15">
      <c r="C7" s="8"/>
      <c r="D7" s="8"/>
      <c r="E7" s="9"/>
      <c r="F7" s="10"/>
      <c r="G7" s="8"/>
      <c r="H7" s="8"/>
      <c r="I7" s="8"/>
      <c r="J7" s="8"/>
      <c r="K7" s="8"/>
    </row>
    <row r="8" spans="1:11" s="11" customFormat="1" ht="81" customHeight="1">
      <c r="A8" s="61" t="s">
        <v>0</v>
      </c>
      <c r="B8" s="61" t="s">
        <v>1</v>
      </c>
      <c r="C8" s="61" t="s">
        <v>50</v>
      </c>
      <c r="D8" s="61" t="s">
        <v>56</v>
      </c>
      <c r="E8" s="77" t="s">
        <v>2</v>
      </c>
      <c r="F8" s="78"/>
      <c r="G8" s="78"/>
      <c r="H8" s="79"/>
      <c r="I8" s="77" t="s">
        <v>3</v>
      </c>
      <c r="J8" s="78"/>
      <c r="K8" s="79"/>
    </row>
    <row r="9" spans="1:11" s="11" customFormat="1" ht="15" customHeight="1">
      <c r="A9" s="62"/>
      <c r="B9" s="62"/>
      <c r="C9" s="62"/>
      <c r="D9" s="62"/>
      <c r="E9" s="12" t="s">
        <v>4</v>
      </c>
      <c r="F9" s="12" t="s">
        <v>58</v>
      </c>
      <c r="G9" s="12" t="s">
        <v>74</v>
      </c>
      <c r="H9" s="12" t="s">
        <v>77</v>
      </c>
      <c r="I9" s="12" t="s">
        <v>58</v>
      </c>
      <c r="J9" s="12" t="s">
        <v>74</v>
      </c>
      <c r="K9" s="12" t="s">
        <v>77</v>
      </c>
    </row>
    <row r="10" spans="1:11" s="15" customFormat="1" ht="15">
      <c r="A10" s="13" t="s">
        <v>16</v>
      </c>
      <c r="B10" s="13" t="s">
        <v>17</v>
      </c>
      <c r="C10" s="13" t="s">
        <v>18</v>
      </c>
      <c r="D10" s="13" t="s">
        <v>19</v>
      </c>
      <c r="E10" s="14" t="s">
        <v>20</v>
      </c>
      <c r="F10" s="14" t="s">
        <v>21</v>
      </c>
      <c r="G10" s="13" t="s">
        <v>22</v>
      </c>
      <c r="H10" s="13" t="s">
        <v>23</v>
      </c>
      <c r="I10" s="13" t="s">
        <v>24</v>
      </c>
      <c r="J10" s="13" t="s">
        <v>25</v>
      </c>
      <c r="K10" s="13" t="s">
        <v>26</v>
      </c>
    </row>
    <row r="11" spans="1:11" ht="15">
      <c r="A11" s="69" t="s">
        <v>99</v>
      </c>
      <c r="B11" s="70"/>
      <c r="C11" s="70"/>
      <c r="D11" s="70"/>
      <c r="E11" s="70"/>
      <c r="F11" s="70"/>
      <c r="G11" s="70"/>
      <c r="H11" s="70"/>
      <c r="I11" s="70"/>
      <c r="J11" s="70"/>
      <c r="K11" s="71"/>
    </row>
    <row r="12" spans="1:11" ht="15">
      <c r="A12" s="69" t="s">
        <v>97</v>
      </c>
      <c r="B12" s="70"/>
      <c r="C12" s="70"/>
      <c r="D12" s="70"/>
      <c r="E12" s="70"/>
      <c r="F12" s="70"/>
      <c r="G12" s="70"/>
      <c r="H12" s="70"/>
      <c r="I12" s="70"/>
      <c r="J12" s="70"/>
      <c r="K12" s="71"/>
    </row>
    <row r="13" spans="1:11" ht="46.5">
      <c r="A13" s="13" t="s">
        <v>6</v>
      </c>
      <c r="B13" s="16" t="s">
        <v>9</v>
      </c>
      <c r="C13" s="13" t="s">
        <v>5</v>
      </c>
      <c r="D13" s="13" t="s">
        <v>5</v>
      </c>
      <c r="E13" s="14" t="s">
        <v>5</v>
      </c>
      <c r="F13" s="14" t="s">
        <v>5</v>
      </c>
      <c r="G13" s="13" t="s">
        <v>14</v>
      </c>
      <c r="H13" s="13" t="s">
        <v>14</v>
      </c>
      <c r="I13" s="13">
        <v>305</v>
      </c>
      <c r="J13" s="13">
        <v>305</v>
      </c>
      <c r="K13" s="13">
        <v>305</v>
      </c>
    </row>
    <row r="14" spans="1:11" ht="30.75">
      <c r="A14" s="13" t="s">
        <v>7</v>
      </c>
      <c r="B14" s="16" t="s">
        <v>27</v>
      </c>
      <c r="C14" s="13" t="s">
        <v>5</v>
      </c>
      <c r="D14" s="13" t="s">
        <v>5</v>
      </c>
      <c r="E14" s="14" t="s">
        <v>5</v>
      </c>
      <c r="F14" s="14" t="s">
        <v>5</v>
      </c>
      <c r="G14" s="13" t="s">
        <v>14</v>
      </c>
      <c r="H14" s="13" t="s">
        <v>14</v>
      </c>
      <c r="I14" s="13">
        <v>60050</v>
      </c>
      <c r="J14" s="13">
        <v>60050</v>
      </c>
      <c r="K14" s="13">
        <v>60050</v>
      </c>
    </row>
    <row r="15" spans="1:11" ht="69.75" customHeight="1">
      <c r="A15" s="13" t="s">
        <v>28</v>
      </c>
      <c r="B15" s="17" t="s">
        <v>52</v>
      </c>
      <c r="C15" s="18" t="s">
        <v>59</v>
      </c>
      <c r="D15" s="18" t="s">
        <v>15</v>
      </c>
      <c r="E15" s="19">
        <f>F15+G15+H15</f>
        <v>210</v>
      </c>
      <c r="F15" s="14">
        <v>70</v>
      </c>
      <c r="G15" s="14">
        <v>70</v>
      </c>
      <c r="H15" s="14">
        <v>70</v>
      </c>
      <c r="I15" s="20" t="s">
        <v>5</v>
      </c>
      <c r="J15" s="20" t="s">
        <v>5</v>
      </c>
      <c r="K15" s="20" t="s">
        <v>5</v>
      </c>
    </row>
    <row r="16" spans="1:11" ht="46.5" customHeight="1">
      <c r="A16" s="44" t="s">
        <v>29</v>
      </c>
      <c r="B16" s="44"/>
      <c r="C16" s="18" t="s">
        <v>59</v>
      </c>
      <c r="D16" s="21"/>
      <c r="E16" s="14">
        <f>E15</f>
        <v>210</v>
      </c>
      <c r="F16" s="14">
        <f>F15</f>
        <v>70</v>
      </c>
      <c r="G16" s="14">
        <f>G15</f>
        <v>70</v>
      </c>
      <c r="H16" s="14">
        <f>H15</f>
        <v>70</v>
      </c>
      <c r="I16" s="20" t="s">
        <v>5</v>
      </c>
      <c r="J16" s="20" t="s">
        <v>5</v>
      </c>
      <c r="K16" s="20" t="s">
        <v>5</v>
      </c>
    </row>
    <row r="17" spans="1:11" ht="18" customHeight="1">
      <c r="A17" s="45" t="s">
        <v>98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</row>
    <row r="18" spans="1:11" ht="51.75" customHeight="1">
      <c r="A18" s="45" t="s">
        <v>30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</row>
    <row r="19" spans="1:11" ht="22.5" customHeight="1">
      <c r="A19" s="49" t="s">
        <v>31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</row>
    <row r="20" spans="1:11" ht="46.5">
      <c r="A20" s="13" t="s">
        <v>32</v>
      </c>
      <c r="B20" s="16" t="s">
        <v>33</v>
      </c>
      <c r="C20" s="13" t="s">
        <v>5</v>
      </c>
      <c r="D20" s="13" t="s">
        <v>5</v>
      </c>
      <c r="E20" s="14" t="s">
        <v>5</v>
      </c>
      <c r="F20" s="14" t="s">
        <v>5</v>
      </c>
      <c r="G20" s="13" t="s">
        <v>14</v>
      </c>
      <c r="H20" s="13" t="s">
        <v>14</v>
      </c>
      <c r="I20" s="13">
        <v>140</v>
      </c>
      <c r="J20" s="13">
        <v>140</v>
      </c>
      <c r="K20" s="13">
        <v>140</v>
      </c>
    </row>
    <row r="21" spans="1:11" ht="96.75" customHeight="1">
      <c r="A21" s="13" t="s">
        <v>34</v>
      </c>
      <c r="B21" s="16" t="s">
        <v>35</v>
      </c>
      <c r="C21" s="13" t="s">
        <v>5</v>
      </c>
      <c r="D21" s="13" t="s">
        <v>5</v>
      </c>
      <c r="E21" s="14" t="s">
        <v>5</v>
      </c>
      <c r="F21" s="14" t="s">
        <v>5</v>
      </c>
      <c r="G21" s="13" t="s">
        <v>14</v>
      </c>
      <c r="H21" s="13" t="s">
        <v>14</v>
      </c>
      <c r="I21" s="23">
        <v>15000</v>
      </c>
      <c r="J21" s="23">
        <v>15000</v>
      </c>
      <c r="K21" s="23">
        <v>15000</v>
      </c>
    </row>
    <row r="22" spans="1:11" ht="66" customHeight="1">
      <c r="A22" s="13" t="s">
        <v>36</v>
      </c>
      <c r="B22" s="24" t="s">
        <v>53</v>
      </c>
      <c r="C22" s="18" t="s">
        <v>59</v>
      </c>
      <c r="D22" s="18" t="s">
        <v>15</v>
      </c>
      <c r="E22" s="14">
        <f>F22+G22+H22</f>
        <v>145</v>
      </c>
      <c r="F22" s="14">
        <v>41</v>
      </c>
      <c r="G22" s="14">
        <v>52</v>
      </c>
      <c r="H22" s="14">
        <v>52</v>
      </c>
      <c r="I22" s="13" t="s">
        <v>5</v>
      </c>
      <c r="J22" s="13" t="s">
        <v>5</v>
      </c>
      <c r="K22" s="13" t="s">
        <v>5</v>
      </c>
    </row>
    <row r="23" spans="1:11" ht="48" customHeight="1">
      <c r="A23" s="72" t="s">
        <v>37</v>
      </c>
      <c r="B23" s="72"/>
      <c r="C23" s="18" t="s">
        <v>59</v>
      </c>
      <c r="D23" s="18" t="s">
        <v>15</v>
      </c>
      <c r="E23" s="14">
        <f>E22</f>
        <v>145</v>
      </c>
      <c r="F23" s="14">
        <f>F22</f>
        <v>41</v>
      </c>
      <c r="G23" s="14">
        <f>G22</f>
        <v>52</v>
      </c>
      <c r="H23" s="14">
        <f>H22</f>
        <v>52</v>
      </c>
      <c r="I23" s="13" t="s">
        <v>5</v>
      </c>
      <c r="J23" s="13" t="s">
        <v>5</v>
      </c>
      <c r="K23" s="13" t="s">
        <v>5</v>
      </c>
    </row>
    <row r="24" spans="1:11" ht="25.5" customHeight="1">
      <c r="A24" s="43" t="s">
        <v>89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</row>
    <row r="25" spans="1:11" ht="31.5" customHeight="1">
      <c r="A25" s="43" t="s">
        <v>100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</row>
    <row r="26" spans="1:11" ht="15">
      <c r="A26" s="76" t="s">
        <v>101</v>
      </c>
      <c r="B26" s="76"/>
      <c r="C26" s="76"/>
      <c r="D26" s="76"/>
      <c r="E26" s="76"/>
      <c r="F26" s="76"/>
      <c r="G26" s="76"/>
      <c r="H26" s="76"/>
      <c r="I26" s="76"/>
      <c r="J26" s="76"/>
      <c r="K26" s="76"/>
    </row>
    <row r="27" spans="1:11" ht="61.5">
      <c r="A27" s="13" t="s">
        <v>38</v>
      </c>
      <c r="B27" s="24" t="s">
        <v>46</v>
      </c>
      <c r="C27" s="18" t="s">
        <v>5</v>
      </c>
      <c r="D27" s="13" t="s">
        <v>5</v>
      </c>
      <c r="E27" s="14" t="s">
        <v>5</v>
      </c>
      <c r="F27" s="14" t="s">
        <v>5</v>
      </c>
      <c r="G27" s="13" t="s">
        <v>14</v>
      </c>
      <c r="H27" s="13" t="s">
        <v>14</v>
      </c>
      <c r="I27" s="13">
        <v>600</v>
      </c>
      <c r="J27" s="13">
        <v>600</v>
      </c>
      <c r="K27" s="13">
        <v>600</v>
      </c>
    </row>
    <row r="28" spans="1:11" ht="61.5" customHeight="1">
      <c r="A28" s="13" t="s">
        <v>39</v>
      </c>
      <c r="B28" s="31" t="s">
        <v>64</v>
      </c>
      <c r="C28" s="63" t="s">
        <v>102</v>
      </c>
      <c r="D28" s="18" t="s">
        <v>15</v>
      </c>
      <c r="E28" s="14">
        <f>F28+G28+H28</f>
        <v>53294.176949999994</v>
      </c>
      <c r="F28" s="14">
        <f>17768.8-12.12685-0.0962</f>
        <v>17756.57695</v>
      </c>
      <c r="G28" s="14">
        <v>17768.8</v>
      </c>
      <c r="H28" s="14">
        <v>17768.8</v>
      </c>
      <c r="I28" s="13" t="s">
        <v>14</v>
      </c>
      <c r="J28" s="13" t="s">
        <v>14</v>
      </c>
      <c r="K28" s="13" t="s">
        <v>14</v>
      </c>
    </row>
    <row r="29" spans="1:11" ht="30.75" customHeight="1">
      <c r="A29" s="73" t="s">
        <v>94</v>
      </c>
      <c r="B29" s="75" t="s">
        <v>95</v>
      </c>
      <c r="C29" s="64"/>
      <c r="D29" s="18" t="s">
        <v>15</v>
      </c>
      <c r="E29" s="14">
        <f>F29</f>
        <v>12.223049999999999</v>
      </c>
      <c r="F29" s="14">
        <f>12.12685+0.0962</f>
        <v>12.223049999999999</v>
      </c>
      <c r="G29" s="14"/>
      <c r="H29" s="14"/>
      <c r="I29" s="13"/>
      <c r="J29" s="13"/>
      <c r="K29" s="13"/>
    </row>
    <row r="30" spans="1:11" ht="108" customHeight="1">
      <c r="A30" s="74"/>
      <c r="B30" s="75"/>
      <c r="C30" s="65"/>
      <c r="D30" s="18" t="s">
        <v>76</v>
      </c>
      <c r="E30" s="14">
        <f>F30+G30+H30</f>
        <v>1210.04312</v>
      </c>
      <c r="F30" s="14">
        <f>864.40899+345.63413</f>
        <v>1210.04312</v>
      </c>
      <c r="G30" s="14"/>
      <c r="H30" s="14"/>
      <c r="I30" s="13"/>
      <c r="J30" s="13"/>
      <c r="K30" s="13"/>
    </row>
    <row r="31" spans="1:11" ht="36.75" customHeight="1">
      <c r="A31" s="44" t="s">
        <v>60</v>
      </c>
      <c r="B31" s="44"/>
      <c r="C31" s="26"/>
      <c r="D31" s="26"/>
      <c r="E31" s="14">
        <f>SUM(E28:E30)</f>
        <v>54516.443119999996</v>
      </c>
      <c r="F31" s="14">
        <f>SUM(F28:F30)</f>
        <v>18978.843119999998</v>
      </c>
      <c r="G31" s="14">
        <f>G28</f>
        <v>17768.8</v>
      </c>
      <c r="H31" s="14">
        <f>H28</f>
        <v>17768.8</v>
      </c>
      <c r="I31" s="13" t="s">
        <v>5</v>
      </c>
      <c r="J31" s="13" t="s">
        <v>5</v>
      </c>
      <c r="K31" s="13" t="s">
        <v>14</v>
      </c>
    </row>
    <row r="32" spans="1:11" ht="22.5" customHeight="1">
      <c r="A32" s="43" t="s">
        <v>66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</row>
    <row r="33" spans="1:11" ht="36" customHeight="1">
      <c r="A33" s="46" t="s">
        <v>65</v>
      </c>
      <c r="B33" s="47"/>
      <c r="C33" s="47"/>
      <c r="D33" s="47"/>
      <c r="E33" s="47"/>
      <c r="F33" s="47"/>
      <c r="G33" s="47"/>
      <c r="H33" s="47"/>
      <c r="I33" s="47"/>
      <c r="J33" s="47"/>
      <c r="K33" s="48"/>
    </row>
    <row r="34" spans="1:11" ht="18.75" customHeight="1">
      <c r="A34" s="45" t="s">
        <v>78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</row>
    <row r="35" spans="1:11" ht="30.75">
      <c r="A35" s="13" t="s">
        <v>40</v>
      </c>
      <c r="B35" s="16" t="s">
        <v>41</v>
      </c>
      <c r="C35" s="13" t="s">
        <v>5</v>
      </c>
      <c r="D35" s="13" t="s">
        <v>5</v>
      </c>
      <c r="E35" s="14" t="s">
        <v>5</v>
      </c>
      <c r="F35" s="14" t="s">
        <v>5</v>
      </c>
      <c r="G35" s="13" t="s">
        <v>14</v>
      </c>
      <c r="H35" s="13" t="s">
        <v>14</v>
      </c>
      <c r="I35" s="13">
        <v>290</v>
      </c>
      <c r="J35" s="13">
        <v>290</v>
      </c>
      <c r="K35" s="13">
        <v>290</v>
      </c>
    </row>
    <row r="36" spans="1:11" ht="61.5" customHeight="1">
      <c r="A36" s="13" t="s">
        <v>73</v>
      </c>
      <c r="B36" s="27" t="s">
        <v>57</v>
      </c>
      <c r="C36" s="63" t="s">
        <v>91</v>
      </c>
      <c r="D36" s="18" t="s">
        <v>15</v>
      </c>
      <c r="E36" s="14">
        <f>F36+G36+H36</f>
        <v>26130.29802</v>
      </c>
      <c r="F36" s="14">
        <f>8713.8-0.1-11.00198</f>
        <v>8702.69802</v>
      </c>
      <c r="G36" s="14">
        <v>8713.8</v>
      </c>
      <c r="H36" s="14">
        <v>8713.8</v>
      </c>
      <c r="I36" s="20" t="s">
        <v>5</v>
      </c>
      <c r="J36" s="13" t="s">
        <v>5</v>
      </c>
      <c r="K36" s="13" t="s">
        <v>14</v>
      </c>
    </row>
    <row r="37" spans="1:11" ht="52.5" customHeight="1">
      <c r="A37" s="84" t="s">
        <v>106</v>
      </c>
      <c r="B37" s="66" t="s">
        <v>104</v>
      </c>
      <c r="C37" s="64"/>
      <c r="D37" s="18" t="s">
        <v>75</v>
      </c>
      <c r="E37" s="14">
        <f>F37</f>
        <v>8.27916</v>
      </c>
      <c r="F37" s="14">
        <v>8.27916</v>
      </c>
      <c r="G37" s="14"/>
      <c r="H37" s="14"/>
      <c r="I37" s="20"/>
      <c r="J37" s="13"/>
      <c r="K37" s="13"/>
    </row>
    <row r="38" spans="1:11" ht="52.5" customHeight="1">
      <c r="A38" s="86"/>
      <c r="B38" s="67"/>
      <c r="C38" s="64"/>
      <c r="D38" s="18" t="s">
        <v>15</v>
      </c>
      <c r="E38" s="14">
        <f>F38</f>
        <v>0.1</v>
      </c>
      <c r="F38" s="14">
        <v>0.1</v>
      </c>
      <c r="G38" s="14"/>
      <c r="H38" s="14"/>
      <c r="I38" s="20"/>
      <c r="J38" s="13"/>
      <c r="K38" s="13"/>
    </row>
    <row r="39" spans="1:11" ht="51" customHeight="1">
      <c r="A39" s="85"/>
      <c r="B39" s="68"/>
      <c r="C39" s="64"/>
      <c r="D39" s="18" t="s">
        <v>76</v>
      </c>
      <c r="E39" s="14">
        <f>F39</f>
        <v>1.23712</v>
      </c>
      <c r="F39" s="14">
        <v>1.23712</v>
      </c>
      <c r="G39" s="14"/>
      <c r="H39" s="14"/>
      <c r="I39" s="20"/>
      <c r="J39" s="13"/>
      <c r="K39" s="13"/>
    </row>
    <row r="40" spans="1:11" ht="55.5" customHeight="1">
      <c r="A40" s="84" t="s">
        <v>107</v>
      </c>
      <c r="B40" s="44" t="s">
        <v>103</v>
      </c>
      <c r="C40" s="64"/>
      <c r="D40" s="18" t="s">
        <v>15</v>
      </c>
      <c r="E40" s="14">
        <f>F40</f>
        <v>11.00198</v>
      </c>
      <c r="F40" s="14">
        <v>11.00198</v>
      </c>
      <c r="G40" s="14"/>
      <c r="H40" s="14"/>
      <c r="I40" s="20"/>
      <c r="J40" s="13"/>
      <c r="K40" s="13"/>
    </row>
    <row r="41" spans="1:11" ht="39" customHeight="1">
      <c r="A41" s="85"/>
      <c r="B41" s="44"/>
      <c r="C41" s="65"/>
      <c r="D41" s="18" t="s">
        <v>76</v>
      </c>
      <c r="E41" s="14">
        <f>F41</f>
        <v>1100.19826</v>
      </c>
      <c r="F41" s="14">
        <v>1100.19826</v>
      </c>
      <c r="G41" s="14"/>
      <c r="H41" s="14"/>
      <c r="I41" s="20"/>
      <c r="J41" s="13"/>
      <c r="K41" s="13"/>
    </row>
    <row r="42" spans="1:11" s="40" customFormat="1" ht="30.75" customHeight="1">
      <c r="A42" s="44" t="s">
        <v>61</v>
      </c>
      <c r="B42" s="44"/>
      <c r="C42" s="39"/>
      <c r="D42" s="39"/>
      <c r="E42" s="41">
        <f>ROUND(SUM(E36:E41),2)</f>
        <v>27251.11</v>
      </c>
      <c r="F42" s="41">
        <f>ROUND(SUM(F36:F41),2)</f>
        <v>9823.51</v>
      </c>
      <c r="G42" s="41">
        <f>ROUND(SUM(G36:G39),2)</f>
        <v>8713.8</v>
      </c>
      <c r="H42" s="41">
        <f>ROUND(SUM(H36:H39),2)</f>
        <v>8713.8</v>
      </c>
      <c r="I42" s="20" t="s">
        <v>5</v>
      </c>
      <c r="J42" s="13" t="s">
        <v>5</v>
      </c>
      <c r="K42" s="13" t="s">
        <v>14</v>
      </c>
    </row>
    <row r="43" spans="1:11" ht="15">
      <c r="A43" s="49" t="s">
        <v>79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</row>
    <row r="44" spans="1:11" ht="16.5" customHeight="1">
      <c r="A44" s="50" t="s">
        <v>80</v>
      </c>
      <c r="B44" s="50"/>
      <c r="C44" s="50"/>
      <c r="D44" s="50"/>
      <c r="E44" s="50"/>
      <c r="F44" s="50"/>
      <c r="G44" s="50"/>
      <c r="H44" s="50"/>
      <c r="I44" s="50"/>
      <c r="J44" s="50"/>
      <c r="K44" s="50"/>
    </row>
    <row r="45" spans="1:11" ht="51" customHeight="1">
      <c r="A45" s="51" t="s">
        <v>81</v>
      </c>
      <c r="B45" s="52"/>
      <c r="C45" s="52"/>
      <c r="D45" s="52"/>
      <c r="E45" s="52"/>
      <c r="F45" s="52"/>
      <c r="G45" s="52"/>
      <c r="H45" s="52"/>
      <c r="I45" s="52"/>
      <c r="J45" s="52"/>
      <c r="K45" s="53"/>
    </row>
    <row r="46" spans="1:12" ht="30.75">
      <c r="A46" s="29" t="s">
        <v>67</v>
      </c>
      <c r="B46" s="16" t="s">
        <v>10</v>
      </c>
      <c r="C46" s="28" t="s">
        <v>5</v>
      </c>
      <c r="D46" s="13" t="s">
        <v>5</v>
      </c>
      <c r="E46" s="14" t="s">
        <v>5</v>
      </c>
      <c r="F46" s="14" t="s">
        <v>5</v>
      </c>
      <c r="G46" s="13" t="s">
        <v>14</v>
      </c>
      <c r="H46" s="13" t="s">
        <v>14</v>
      </c>
      <c r="I46" s="13">
        <v>305</v>
      </c>
      <c r="J46" s="13">
        <v>305</v>
      </c>
      <c r="K46" s="13">
        <v>305</v>
      </c>
      <c r="L46" s="30"/>
    </row>
    <row r="47" spans="1:11" ht="43.5" customHeight="1">
      <c r="A47" s="29" t="s">
        <v>68</v>
      </c>
      <c r="B47" s="24" t="s">
        <v>27</v>
      </c>
      <c r="C47" s="63" t="s">
        <v>90</v>
      </c>
      <c r="D47" s="13" t="s">
        <v>5</v>
      </c>
      <c r="E47" s="14" t="s">
        <v>5</v>
      </c>
      <c r="F47" s="14" t="s">
        <v>5</v>
      </c>
      <c r="G47" s="13" t="s">
        <v>5</v>
      </c>
      <c r="H47" s="13" t="s">
        <v>5</v>
      </c>
      <c r="I47" s="13">
        <v>60050</v>
      </c>
      <c r="J47" s="13">
        <v>60050</v>
      </c>
      <c r="K47" s="13">
        <v>60050</v>
      </c>
    </row>
    <row r="48" spans="1:11" ht="61.5" customHeight="1">
      <c r="A48" s="29" t="s">
        <v>69</v>
      </c>
      <c r="B48" s="24" t="s">
        <v>54</v>
      </c>
      <c r="C48" s="64"/>
      <c r="D48" s="31" t="s">
        <v>15</v>
      </c>
      <c r="E48" s="14">
        <f>F48+G48+H48</f>
        <v>38092.114530000006</v>
      </c>
      <c r="F48" s="14">
        <f>13121.269-12.15447</f>
        <v>13109.11453</v>
      </c>
      <c r="G48" s="14">
        <v>12321.2</v>
      </c>
      <c r="H48" s="14">
        <v>12661.8</v>
      </c>
      <c r="I48" s="20" t="s">
        <v>5</v>
      </c>
      <c r="J48" s="13" t="s">
        <v>5</v>
      </c>
      <c r="K48" s="13" t="s">
        <v>5</v>
      </c>
    </row>
    <row r="49" spans="1:11" ht="30.75">
      <c r="A49" s="57" t="s">
        <v>93</v>
      </c>
      <c r="B49" s="54" t="s">
        <v>92</v>
      </c>
      <c r="C49" s="64"/>
      <c r="D49" s="31" t="s">
        <v>75</v>
      </c>
      <c r="E49" s="14">
        <v>93.88</v>
      </c>
      <c r="F49" s="14">
        <v>93.88</v>
      </c>
      <c r="G49" s="14"/>
      <c r="H49" s="14"/>
      <c r="I49" s="20"/>
      <c r="J49" s="13"/>
      <c r="K49" s="13"/>
    </row>
    <row r="50" spans="1:11" ht="30.75">
      <c r="A50" s="58"/>
      <c r="B50" s="55"/>
      <c r="C50" s="64"/>
      <c r="D50" s="31" t="s">
        <v>76</v>
      </c>
      <c r="E50" s="14">
        <v>14.03</v>
      </c>
      <c r="F50" s="14">
        <v>14.03</v>
      </c>
      <c r="G50" s="14"/>
      <c r="H50" s="14"/>
      <c r="I50" s="20"/>
      <c r="J50" s="13"/>
      <c r="K50" s="13"/>
    </row>
    <row r="51" spans="1:11" ht="30.75">
      <c r="A51" s="59"/>
      <c r="B51" s="56"/>
      <c r="C51" s="64"/>
      <c r="D51" s="31" t="s">
        <v>15</v>
      </c>
      <c r="E51" s="14">
        <v>1.1</v>
      </c>
      <c r="F51" s="14">
        <v>1.1</v>
      </c>
      <c r="G51" s="14"/>
      <c r="H51" s="14"/>
      <c r="I51" s="20"/>
      <c r="J51" s="13"/>
      <c r="K51" s="13"/>
    </row>
    <row r="52" spans="1:11" ht="30.75">
      <c r="A52" s="57" t="s">
        <v>105</v>
      </c>
      <c r="B52" s="44" t="s">
        <v>103</v>
      </c>
      <c r="C52" s="64"/>
      <c r="D52" s="31" t="s">
        <v>76</v>
      </c>
      <c r="E52" s="14">
        <f>F52</f>
        <v>1215.44721</v>
      </c>
      <c r="F52" s="14">
        <v>1215.44721</v>
      </c>
      <c r="G52" s="42"/>
      <c r="H52" s="42"/>
      <c r="I52" s="42"/>
      <c r="J52" s="13"/>
      <c r="K52" s="13"/>
    </row>
    <row r="53" spans="1:11" ht="63" customHeight="1">
      <c r="A53" s="59"/>
      <c r="B53" s="44"/>
      <c r="C53" s="65"/>
      <c r="D53" s="31" t="s">
        <v>15</v>
      </c>
      <c r="E53" s="14">
        <f>F53</f>
        <v>12.15447</v>
      </c>
      <c r="F53" s="14">
        <v>12.15447</v>
      </c>
      <c r="G53" s="14"/>
      <c r="H53" s="14"/>
      <c r="I53" s="20"/>
      <c r="J53" s="13"/>
      <c r="K53" s="13"/>
    </row>
    <row r="54" spans="1:11" ht="33.75" customHeight="1">
      <c r="A54" s="44" t="s">
        <v>42</v>
      </c>
      <c r="B54" s="44"/>
      <c r="C54" s="25"/>
      <c r="D54" s="32"/>
      <c r="E54" s="14">
        <f>ROUND(SUM(E48:E53),2)</f>
        <v>39428.73</v>
      </c>
      <c r="F54" s="14">
        <f>ROUND(SUM(F48:F53),2)</f>
        <v>14445.73</v>
      </c>
      <c r="G54" s="14">
        <f>ROUND(SUM(G48:G51),2)</f>
        <v>12321.2</v>
      </c>
      <c r="H54" s="14">
        <f>ROUND(SUM(H48:H51),2)</f>
        <v>12661.8</v>
      </c>
      <c r="I54" s="20" t="s">
        <v>5</v>
      </c>
      <c r="J54" s="13" t="s">
        <v>5</v>
      </c>
      <c r="K54" s="13" t="s">
        <v>14</v>
      </c>
    </row>
    <row r="55" spans="1:11" ht="15">
      <c r="A55" s="49" t="s">
        <v>82</v>
      </c>
      <c r="B55" s="49"/>
      <c r="C55" s="49"/>
      <c r="D55" s="49"/>
      <c r="E55" s="49"/>
      <c r="F55" s="49"/>
      <c r="G55" s="49"/>
      <c r="H55" s="49"/>
      <c r="I55" s="49"/>
      <c r="J55" s="49"/>
      <c r="K55" s="49"/>
    </row>
    <row r="56" spans="1:11" ht="49.5" customHeight="1">
      <c r="A56" s="46" t="s">
        <v>83</v>
      </c>
      <c r="B56" s="47"/>
      <c r="C56" s="47"/>
      <c r="D56" s="47"/>
      <c r="E56" s="47"/>
      <c r="F56" s="47"/>
      <c r="G56" s="47"/>
      <c r="H56" s="47"/>
      <c r="I56" s="47"/>
      <c r="J56" s="47"/>
      <c r="K56" s="48"/>
    </row>
    <row r="57" spans="1:11" ht="18" customHeight="1">
      <c r="A57" s="45" t="s">
        <v>85</v>
      </c>
      <c r="B57" s="45"/>
      <c r="C57" s="45"/>
      <c r="D57" s="45"/>
      <c r="E57" s="45"/>
      <c r="F57" s="45"/>
      <c r="G57" s="45"/>
      <c r="H57" s="45"/>
      <c r="I57" s="45"/>
      <c r="J57" s="45"/>
      <c r="K57" s="45"/>
    </row>
    <row r="58" spans="1:11" ht="30.75">
      <c r="A58" s="29" t="s">
        <v>70</v>
      </c>
      <c r="B58" s="16" t="s">
        <v>43</v>
      </c>
      <c r="C58" s="13" t="s">
        <v>5</v>
      </c>
      <c r="D58" s="13" t="s">
        <v>5</v>
      </c>
      <c r="E58" s="14" t="s">
        <v>14</v>
      </c>
      <c r="F58" s="14" t="s">
        <v>14</v>
      </c>
      <c r="G58" s="13" t="s">
        <v>14</v>
      </c>
      <c r="H58" s="13" t="s">
        <v>14</v>
      </c>
      <c r="I58" s="13">
        <v>19720</v>
      </c>
      <c r="J58" s="13">
        <v>19720</v>
      </c>
      <c r="K58" s="13">
        <v>19720</v>
      </c>
    </row>
    <row r="59" spans="1:11" ht="15">
      <c r="A59" s="29" t="s">
        <v>71</v>
      </c>
      <c r="B59" s="16" t="s">
        <v>44</v>
      </c>
      <c r="C59" s="13" t="s">
        <v>5</v>
      </c>
      <c r="D59" s="13" t="s">
        <v>5</v>
      </c>
      <c r="E59" s="14" t="s">
        <v>5</v>
      </c>
      <c r="F59" s="14" t="s">
        <v>5</v>
      </c>
      <c r="G59" s="13" t="s">
        <v>5</v>
      </c>
      <c r="H59" s="13" t="s">
        <v>5</v>
      </c>
      <c r="I59" s="13">
        <v>40</v>
      </c>
      <c r="J59" s="13">
        <v>40</v>
      </c>
      <c r="K59" s="13">
        <v>40</v>
      </c>
    </row>
    <row r="60" spans="1:11" ht="77.25" customHeight="1">
      <c r="A60" s="29" t="s">
        <v>72</v>
      </c>
      <c r="B60" s="17" t="s">
        <v>55</v>
      </c>
      <c r="C60" s="63" t="s">
        <v>84</v>
      </c>
      <c r="D60" s="24" t="s">
        <v>15</v>
      </c>
      <c r="E60" s="14">
        <f>F60+G60+H60</f>
        <v>9723.801449999999</v>
      </c>
      <c r="F60" s="14">
        <f>3209-3.19855</f>
        <v>3205.80145</v>
      </c>
      <c r="G60" s="14">
        <v>3259</v>
      </c>
      <c r="H60" s="14">
        <v>3259</v>
      </c>
      <c r="I60" s="13" t="s">
        <v>14</v>
      </c>
      <c r="J60" s="13" t="s">
        <v>14</v>
      </c>
      <c r="K60" s="13" t="s">
        <v>14</v>
      </c>
    </row>
    <row r="61" spans="1:11" ht="30.75">
      <c r="A61" s="57" t="s">
        <v>108</v>
      </c>
      <c r="B61" s="82" t="s">
        <v>103</v>
      </c>
      <c r="C61" s="64"/>
      <c r="D61" s="24" t="s">
        <v>15</v>
      </c>
      <c r="E61" s="14">
        <f>F61</f>
        <v>3.19855</v>
      </c>
      <c r="F61" s="14">
        <v>3.19855</v>
      </c>
      <c r="G61" s="14"/>
      <c r="H61" s="14"/>
      <c r="I61" s="13"/>
      <c r="J61" s="13"/>
      <c r="K61" s="13"/>
    </row>
    <row r="62" spans="1:11" ht="66" customHeight="1">
      <c r="A62" s="59"/>
      <c r="B62" s="83"/>
      <c r="C62" s="65"/>
      <c r="D62" s="24" t="s">
        <v>76</v>
      </c>
      <c r="E62" s="14">
        <f>F62</f>
        <v>319.85453</v>
      </c>
      <c r="F62" s="14">
        <v>319.85453</v>
      </c>
      <c r="G62" s="14"/>
      <c r="H62" s="14"/>
      <c r="I62" s="13"/>
      <c r="J62" s="13"/>
      <c r="K62" s="13"/>
    </row>
    <row r="63" spans="1:11" ht="31.5" customHeight="1">
      <c r="A63" s="44" t="s">
        <v>45</v>
      </c>
      <c r="B63" s="44"/>
      <c r="C63" s="33"/>
      <c r="D63" s="33"/>
      <c r="E63" s="14">
        <f>ROUND(SUM(E60:E62),2)</f>
        <v>10046.85</v>
      </c>
      <c r="F63" s="14">
        <f>ROUND(SUM(F60:F62),2)</f>
        <v>3528.85</v>
      </c>
      <c r="G63" s="14">
        <f>ROUND(SUM(G60:G60),2)</f>
        <v>3259</v>
      </c>
      <c r="H63" s="14">
        <f>ROUND(SUM(H60:H60),2)</f>
        <v>3259</v>
      </c>
      <c r="I63" s="13" t="s">
        <v>5</v>
      </c>
      <c r="J63" s="13" t="s">
        <v>5</v>
      </c>
      <c r="K63" s="13" t="s">
        <v>14</v>
      </c>
    </row>
    <row r="64" spans="1:11" ht="16.5" customHeight="1">
      <c r="A64" s="45" t="s">
        <v>62</v>
      </c>
      <c r="B64" s="45"/>
      <c r="C64" s="45"/>
      <c r="D64" s="45"/>
      <c r="E64" s="45"/>
      <c r="F64" s="45"/>
      <c r="G64" s="45"/>
      <c r="H64" s="45"/>
      <c r="I64" s="45"/>
      <c r="J64" s="45"/>
      <c r="K64" s="22"/>
    </row>
    <row r="65" spans="1:11" ht="15">
      <c r="A65" s="46" t="s">
        <v>86</v>
      </c>
      <c r="B65" s="47"/>
      <c r="C65" s="47"/>
      <c r="D65" s="47"/>
      <c r="E65" s="47"/>
      <c r="F65" s="47"/>
      <c r="G65" s="47"/>
      <c r="H65" s="47"/>
      <c r="I65" s="47"/>
      <c r="J65" s="47"/>
      <c r="K65" s="48"/>
    </row>
    <row r="66" spans="1:11" ht="93">
      <c r="A66" s="34" t="s">
        <v>12</v>
      </c>
      <c r="B66" s="17" t="s">
        <v>13</v>
      </c>
      <c r="C66" s="22"/>
      <c r="D66" s="22"/>
      <c r="E66" s="19" t="s">
        <v>14</v>
      </c>
      <c r="F66" s="19" t="s">
        <v>14</v>
      </c>
      <c r="G66" s="18" t="s">
        <v>14</v>
      </c>
      <c r="H66" s="18" t="s">
        <v>14</v>
      </c>
      <c r="I66" s="18" t="s">
        <v>8</v>
      </c>
      <c r="J66" s="18" t="s">
        <v>8</v>
      </c>
      <c r="K66" s="18" t="s">
        <v>8</v>
      </c>
    </row>
    <row r="67" spans="1:11" ht="49.5" customHeight="1">
      <c r="A67" s="13" t="s">
        <v>11</v>
      </c>
      <c r="B67" s="24" t="s">
        <v>49</v>
      </c>
      <c r="C67" s="22" t="s">
        <v>63</v>
      </c>
      <c r="D67" s="18" t="s">
        <v>15</v>
      </c>
      <c r="E67" s="14">
        <f>F67+G67+H67</f>
        <v>6119.75</v>
      </c>
      <c r="F67" s="14">
        <f>1950.1-0.5</f>
        <v>1949.6</v>
      </c>
      <c r="G67" s="14">
        <v>2049.069</v>
      </c>
      <c r="H67" s="14">
        <v>2121.081</v>
      </c>
      <c r="I67" s="20" t="s">
        <v>14</v>
      </c>
      <c r="J67" s="13" t="s">
        <v>14</v>
      </c>
      <c r="K67" s="13" t="s">
        <v>14</v>
      </c>
    </row>
    <row r="68" spans="1:11" ht="46.5">
      <c r="A68" s="44" t="s">
        <v>47</v>
      </c>
      <c r="B68" s="44"/>
      <c r="C68" s="18" t="s">
        <v>63</v>
      </c>
      <c r="D68" s="18" t="s">
        <v>15</v>
      </c>
      <c r="E68" s="14">
        <f>E67</f>
        <v>6119.75</v>
      </c>
      <c r="F68" s="14">
        <f>F67</f>
        <v>1949.6</v>
      </c>
      <c r="G68" s="14">
        <f>G67</f>
        <v>2049.069</v>
      </c>
      <c r="H68" s="14">
        <f>H67</f>
        <v>2121.081</v>
      </c>
      <c r="I68" s="20" t="s">
        <v>14</v>
      </c>
      <c r="J68" s="13" t="s">
        <v>14</v>
      </c>
      <c r="K68" s="13" t="s">
        <v>14</v>
      </c>
    </row>
    <row r="69" spans="1:11" s="30" customFormat="1" ht="15">
      <c r="A69" s="43" t="s">
        <v>48</v>
      </c>
      <c r="B69" s="43"/>
      <c r="C69" s="43"/>
      <c r="D69" s="24"/>
      <c r="E69" s="14">
        <f>ROUND(E16+E23+E31+E42+E54+E63+E68,2)</f>
        <v>137717.88</v>
      </c>
      <c r="F69" s="14">
        <f>ROUND(F16+F23+F31+F42+F54+F63+F68,2)</f>
        <v>48837.53</v>
      </c>
      <c r="G69" s="14">
        <f>ROUND(G16+G23+G31+G42+G54+G63+G68,2)</f>
        <v>44233.87</v>
      </c>
      <c r="H69" s="14">
        <f>ROUND(H16+H23+H31+H42+H54+H63+H68,2)</f>
        <v>44646.48</v>
      </c>
      <c r="I69" s="13" t="s">
        <v>14</v>
      </c>
      <c r="J69" s="13" t="s">
        <v>14</v>
      </c>
      <c r="K69" s="13" t="s">
        <v>14</v>
      </c>
    </row>
    <row r="72" spans="7:8" ht="15">
      <c r="G72" s="5"/>
      <c r="H72" s="5"/>
    </row>
    <row r="73" spans="7:8" ht="15">
      <c r="G73" s="5"/>
      <c r="H73" s="5"/>
    </row>
    <row r="74" spans="7:8" ht="15">
      <c r="G74" s="5"/>
      <c r="H74" s="5"/>
    </row>
    <row r="75" spans="7:8" ht="15">
      <c r="G75" s="5"/>
      <c r="H75" s="5"/>
    </row>
    <row r="76" spans="7:8" ht="15">
      <c r="G76" s="5"/>
      <c r="H76" s="5"/>
    </row>
    <row r="77" spans="7:8" ht="15">
      <c r="G77" s="5"/>
      <c r="H77" s="5"/>
    </row>
    <row r="78" spans="7:8" ht="15">
      <c r="G78" s="5"/>
      <c r="H78" s="5"/>
    </row>
    <row r="81" spans="7:8" ht="15">
      <c r="G81" s="5"/>
      <c r="H81" s="5"/>
    </row>
    <row r="85" spans="7:8" ht="15">
      <c r="G85" s="5"/>
      <c r="H85" s="5"/>
    </row>
  </sheetData>
  <sheetProtection/>
  <mergeCells count="54">
    <mergeCell ref="B61:B62"/>
    <mergeCell ref="C60:C62"/>
    <mergeCell ref="A61:A62"/>
    <mergeCell ref="A40:A41"/>
    <mergeCell ref="B40:B41"/>
    <mergeCell ref="C36:C41"/>
    <mergeCell ref="A52:A53"/>
    <mergeCell ref="B52:B53"/>
    <mergeCell ref="C47:C53"/>
    <mergeCell ref="A37:A39"/>
    <mergeCell ref="I4:K4"/>
    <mergeCell ref="I8:K8"/>
    <mergeCell ref="B6:J6"/>
    <mergeCell ref="B5:J5"/>
    <mergeCell ref="D8:D9"/>
    <mergeCell ref="E8:H8"/>
    <mergeCell ref="A11:K11"/>
    <mergeCell ref="A24:K24"/>
    <mergeCell ref="A23:B23"/>
    <mergeCell ref="A25:K25"/>
    <mergeCell ref="A29:A30"/>
    <mergeCell ref="B29:B30"/>
    <mergeCell ref="A12:K12"/>
    <mergeCell ref="A26:K26"/>
    <mergeCell ref="A56:K56"/>
    <mergeCell ref="I1:K1"/>
    <mergeCell ref="I2:K2"/>
    <mergeCell ref="C8:C9"/>
    <mergeCell ref="B8:B9"/>
    <mergeCell ref="A34:K34"/>
    <mergeCell ref="C28:C30"/>
    <mergeCell ref="B37:B39"/>
    <mergeCell ref="A8:A9"/>
    <mergeCell ref="A19:K19"/>
    <mergeCell ref="A57:K57"/>
    <mergeCell ref="A44:K44"/>
    <mergeCell ref="A33:K33"/>
    <mergeCell ref="A31:B31"/>
    <mergeCell ref="A45:K45"/>
    <mergeCell ref="A43:K43"/>
    <mergeCell ref="B49:B51"/>
    <mergeCell ref="A49:A51"/>
    <mergeCell ref="A42:B42"/>
    <mergeCell ref="A32:K32"/>
    <mergeCell ref="A69:C69"/>
    <mergeCell ref="A63:B63"/>
    <mergeCell ref="A64:J64"/>
    <mergeCell ref="A54:B54"/>
    <mergeCell ref="A68:B68"/>
    <mergeCell ref="A16:B16"/>
    <mergeCell ref="A17:K17"/>
    <mergeCell ref="A65:K65"/>
    <mergeCell ref="A18:K18"/>
    <mergeCell ref="A55:K55"/>
  </mergeCells>
  <printOptions horizontalCentered="1"/>
  <pageMargins left="0.25" right="0.25" top="0.32" bottom="0.18" header="0.3" footer="0.15"/>
  <pageSetup fitToHeight="0" fitToWidth="1" horizontalDpi="600" verticalDpi="600" orientation="landscape" paperSize="9" r:id="rId1"/>
  <rowBreaks count="5" manualBreakCount="5">
    <brk id="16" max="255" man="1"/>
    <brk id="23" max="255" man="1"/>
    <brk id="36" max="255" man="1"/>
    <brk id="50" max="255" man="1"/>
    <brk id="6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6"/>
  <sheetViews>
    <sheetView zoomScalePageLayoutView="0" workbookViewId="0" topLeftCell="A1">
      <selection activeCell="E16" sqref="E16"/>
    </sheetView>
  </sheetViews>
  <sheetFormatPr defaultColWidth="9.140625" defaultRowHeight="12.75"/>
  <cols>
    <col min="1" max="1" width="12.421875" style="0" customWidth="1"/>
  </cols>
  <sheetData>
    <row r="1" ht="15">
      <c r="A1" s="35">
        <v>49737.4</v>
      </c>
    </row>
    <row r="2" ht="15">
      <c r="A2" s="35">
        <v>50352.8</v>
      </c>
    </row>
    <row r="3" ht="15">
      <c r="A3" s="35"/>
    </row>
    <row r="4" ht="15">
      <c r="A4" s="35">
        <v>53270</v>
      </c>
    </row>
    <row r="5" ht="15">
      <c r="A5" s="35"/>
    </row>
    <row r="6" ht="15">
      <c r="A6" s="35"/>
    </row>
    <row r="7" ht="15">
      <c r="A7" s="35">
        <v>49295.7</v>
      </c>
    </row>
    <row r="8" ht="15">
      <c r="A8" s="35"/>
    </row>
    <row r="9" ht="15">
      <c r="A9" s="35"/>
    </row>
    <row r="10" ht="15">
      <c r="A10" s="35">
        <v>49587.8</v>
      </c>
    </row>
    <row r="11" ht="15">
      <c r="A11" s="35"/>
    </row>
    <row r="12" ht="15">
      <c r="A12" s="35"/>
    </row>
    <row r="13" ht="15">
      <c r="A13" s="35">
        <v>44875.1</v>
      </c>
    </row>
    <row r="14" ht="15">
      <c r="A14" s="35">
        <v>44233.9</v>
      </c>
    </row>
    <row r="15" ht="15">
      <c r="A15" s="36">
        <v>44646.5</v>
      </c>
    </row>
    <row r="16" ht="12">
      <c r="A16" s="37">
        <f>SUM(A1:A15)</f>
        <v>385999.2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Кудинова</cp:lastModifiedBy>
  <cp:lastPrinted>2019-07-10T08:41:01Z</cp:lastPrinted>
  <dcterms:created xsi:type="dcterms:W3CDTF">2014-12-22T09:44:34Z</dcterms:created>
  <dcterms:modified xsi:type="dcterms:W3CDTF">2019-10-09T10:36:56Z</dcterms:modified>
  <cp:category/>
  <cp:version/>
  <cp:contentType/>
  <cp:contentStatus/>
</cp:coreProperties>
</file>