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Лист1!$B$1:$L$94</definedName>
  </definedNames>
  <calcPr calcId="152511"/>
</workbook>
</file>

<file path=xl/calcChain.xml><?xml version="1.0" encoding="utf-8"?>
<calcChain xmlns="http://schemas.openxmlformats.org/spreadsheetml/2006/main">
  <c r="G54" i="1" l="1"/>
  <c r="G40" i="1"/>
  <c r="I74" i="1" l="1"/>
  <c r="H74" i="1"/>
  <c r="G74" i="1"/>
  <c r="I26" i="1" l="1"/>
  <c r="H26" i="1"/>
  <c r="G26" i="1"/>
  <c r="I91" i="1"/>
  <c r="H91" i="1"/>
  <c r="G91" i="1"/>
  <c r="I93" i="1" l="1"/>
  <c r="H93" i="1"/>
  <c r="G93" i="1"/>
  <c r="G30" i="1" l="1"/>
  <c r="I66" i="1" l="1"/>
  <c r="H66" i="1"/>
  <c r="G66" i="1"/>
  <c r="F93" i="1" l="1"/>
  <c r="I55" i="1" l="1"/>
  <c r="H55" i="1"/>
  <c r="G55" i="1"/>
  <c r="F65" i="1" l="1"/>
  <c r="F66" i="1" s="1"/>
  <c r="G41" i="1"/>
  <c r="F40" i="1" l="1"/>
  <c r="F39" i="1" l="1"/>
  <c r="F41" i="1" s="1"/>
  <c r="H41" i="1"/>
  <c r="F91" i="1"/>
  <c r="H30" i="1"/>
  <c r="I41" i="1"/>
  <c r="F72" i="1" l="1"/>
  <c r="F77" i="1" l="1"/>
  <c r="F54" i="1"/>
  <c r="F53" i="1"/>
  <c r="F19" i="1"/>
  <c r="F17" i="1"/>
  <c r="F18" i="1"/>
  <c r="F55" i="1" l="1"/>
  <c r="G86" i="1"/>
  <c r="H78" i="1"/>
  <c r="I78" i="1"/>
  <c r="G78" i="1"/>
  <c r="F24" i="1"/>
  <c r="H86" i="1"/>
  <c r="F76" i="1"/>
  <c r="F73" i="1"/>
  <c r="F58" i="1"/>
  <c r="F59" i="1" s="1"/>
  <c r="F29" i="1"/>
  <c r="H21" i="1"/>
  <c r="H31" i="1" s="1"/>
  <c r="I21" i="1"/>
  <c r="F20" i="1"/>
  <c r="F60" i="1" l="1"/>
  <c r="F25" i="1"/>
  <c r="F85" i="1"/>
  <c r="F78" i="1"/>
  <c r="G79" i="1" l="1"/>
  <c r="G21" i="1" l="1"/>
  <c r="G31" i="1" s="1"/>
  <c r="G59" i="1"/>
  <c r="G60" i="1" s="1"/>
  <c r="G87" i="1" l="1"/>
  <c r="F21" i="1"/>
  <c r="F26" i="1"/>
  <c r="I86" i="1"/>
  <c r="F86" i="1" s="1"/>
  <c r="I79" i="1"/>
  <c r="H59" i="1"/>
  <c r="H60" i="1" s="1"/>
  <c r="I59" i="1"/>
  <c r="I60" i="1" s="1"/>
  <c r="I30" i="1"/>
  <c r="I31" i="1" l="1"/>
  <c r="F30" i="1"/>
  <c r="F31" i="1" s="1"/>
  <c r="F74" i="1"/>
  <c r="F79" i="1" s="1"/>
  <c r="H79" i="1"/>
  <c r="H87" i="1" s="1"/>
  <c r="I87" i="1"/>
  <c r="F87" i="1" l="1"/>
</calcChain>
</file>

<file path=xl/sharedStrings.xml><?xml version="1.0" encoding="utf-8"?>
<sst xmlns="http://schemas.openxmlformats.org/spreadsheetml/2006/main" count="239" uniqueCount="160">
  <si>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</si>
  <si>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</si>
  <si>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</si>
  <si>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</si>
  <si>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</si>
  <si>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</si>
  <si>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</si>
  <si>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</si>
  <si>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</si>
  <si>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</si>
  <si>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</si>
  <si>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</si>
  <si>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</si>
  <si>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</si>
  <si>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</si>
  <si>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</si>
  <si>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</si>
  <si>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</si>
  <si>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</si>
  <si>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</si>
  <si>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</si>
  <si>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</si>
  <si>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</si>
  <si>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</si>
  <si>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</si>
  <si>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</si>
  <si>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</si>
  <si>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</si>
  <si>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</si>
  <si>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</si>
  <si>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</si>
  <si>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</si>
  <si>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</si>
  <si>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</si>
  <si>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</si>
  <si>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</si>
  <si>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</si>
  <si>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</si>
  <si>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</si>
  <si>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</si>
  <si>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</si>
  <si>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</si>
  <si>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</si>
  <si>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</si>
  <si>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</si>
  <si>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</si>
  <si>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</si>
  <si>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</si>
  <si>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</si>
  <si>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</si>
  <si>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</si>
  <si>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</si>
  <si>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</si>
  <si>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</si>
  <si>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</si>
  <si>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</si>
  <si>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</si>
  <si>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</si>
  <si>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</si>
  <si>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</si>
  <si>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</si>
  <si>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</si>
  <si>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</si>
  <si>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</si>
  <si>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</si>
  <si>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</si>
  <si>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</si>
  <si>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</si>
  <si>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</si>
  <si>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</si>
  <si>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</si>
  <si>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</si>
  <si>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</si>
  <si>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</si>
  <si>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</si>
  <si>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</si>
  <si>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</si>
  <si>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</si>
  <si>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</si>
  <si>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</si>
  <si>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</si>
  <si>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</si>
  <si>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</si>
  <si>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</si>
  <si>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</si>
  <si>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</si>
  <si>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</si>
  <si>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</si>
  <si>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</si>
  <si>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</si>
  <si>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</si>
  <si>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</si>
  <si>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</si>
  <si>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</si>
  <si>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</si>
  <si>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</si>
  <si>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</si>
  <si>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</si>
  <si>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</si>
  <si>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</si>
  <si>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</si>
  <si>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</si>
  <si>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</si>
  <si>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</si>
  <si>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</si>
  <si>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</si>
  <si>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</si>
  <si>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</si>
  <si>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</si>
  <si>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</si>
  <si>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</si>
  <si>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</si>
  <si>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</si>
  <si>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</si>
  <si>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</si>
  <si>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</si>
  <si>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</si>
  <si>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</si>
  <si>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</si>
  <si>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</si>
  <si>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</si>
  <si>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</si>
  <si>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</si>
  <si>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</si>
  <si>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</si>
  <si>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</si>
  <si>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</si>
  <si>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</si>
  <si>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</si>
  <si>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</si>
  <si>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</si>
  <si>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</si>
  <si>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</si>
  <si>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</si>
  <si>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</si>
  <si>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</si>
  <si>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</si>
  <si>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</si>
  <si>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</si>
  <si>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</si>
  <si>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</si>
  <si>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</si>
  <si>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</si>
  <si>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 xml:space="preserve"> Местный бюджет</t>
  </si>
  <si>
    <t>2.6.</t>
  </si>
  <si>
    <t>3.8.</t>
  </si>
  <si>
    <t>3.9.</t>
  </si>
  <si>
    <t>очередной финансовый год (2019)</t>
  </si>
  <si>
    <t>1-й год планового периода (2020)</t>
  </si>
  <si>
    <t>2-й год планового периода (2021)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</si>
  <si>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</si>
  <si>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</si>
  <si>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</si>
  <si>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</si>
  <si>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</si>
  <si>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 xml:space="preserve">Приложение к постановлению Администрации муниципального образования «город Десногорск» Смоленской области </t>
  </si>
  <si>
    <t>«»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</si>
  <si>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</si>
  <si>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</si>
  <si>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от 07.05.2019 № 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</si>
</sst>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4" fontId="1" fillId="0" borderId="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8"/>
  <sheetViews>
    <sheetView tabSelected="1" view="pageBreakPreview" zoomScale="55" zoomScaleNormal="60" zoomScaleSheetLayoutView="55" workbookViewId="0">
      <selection activeCell="P10" sqref="P10"/>
    </sheetView>
  </sheetViews>
  <sheetFormatPr defaultColWidth="9.1796875" defaultRowHeight="18" x14ac:dyDescent="0.4"/>
  <cols>
    <col min="1" max="1" width="8.453125" style="1" customWidth="1"/>
    <col min="2" max="2" width="7.453125" style="1" customWidth="1"/>
    <col min="3" max="3" width="66.1796875" style="1" customWidth="1"/>
    <col min="4" max="4" width="27.1796875" style="1" customWidth="1"/>
    <col min="5" max="5" width="22.1796875" style="1" customWidth="1"/>
    <col min="6" max="12" width="17.1796875" style="1" customWidth="1"/>
    <col min="13" max="13" width="10.1796875" style="1" bestFit="1" customWidth="1"/>
    <col min="14" max="16384" width="9.1796875" style="1"/>
  </cols>
  <sheetData>
    <row r="2" spans="2:13" ht="63" customHeight="1" x14ac:dyDescent="0.4">
      <c r="I2" s="155" t="s">
        <v>155</v>
      </c>
      <c r="J2" s="155"/>
      <c r="K2" s="155"/>
      <c r="L2" s="155"/>
      <c r="M2" s="83"/>
    </row>
    <row r="3" spans="2:13" ht="20.25" customHeight="1" x14ac:dyDescent="0.4">
      <c r="I3" s="97" t="s">
        <v>159</v>
      </c>
      <c r="J3" s="97"/>
      <c r="K3" s="97"/>
    </row>
    <row r="4" spans="2:13" x14ac:dyDescent="0.4">
      <c r="I4" s="96"/>
      <c r="J4" s="96"/>
      <c r="K4" s="96"/>
    </row>
    <row r="5" spans="2:13" ht="63" customHeight="1" x14ac:dyDescent="0.4">
      <c r="I5" s="116" t="s">
        <v>157</v>
      </c>
      <c r="J5" s="116"/>
      <c r="K5" s="116"/>
      <c r="L5" s="116"/>
    </row>
    <row r="6" spans="2:13" ht="62.15" customHeight="1" x14ac:dyDescent="0.4">
      <c r="C6" s="98" t="s">
        <v>158</v>
      </c>
      <c r="D6" s="98"/>
      <c r="E6" s="98"/>
      <c r="F6" s="98"/>
      <c r="G6" s="98"/>
      <c r="H6" s="98"/>
      <c r="I6" s="98"/>
      <c r="J6" s="98"/>
      <c r="K6" s="98"/>
      <c r="L6" s="98"/>
    </row>
    <row r="7" spans="2:13" ht="18.5" thickBot="1" x14ac:dyDescent="0.45">
      <c r="J7" s="1" t="s">
        <v>156</v>
      </c>
    </row>
    <row r="8" spans="2:13" ht="59.5" customHeight="1" x14ac:dyDescent="0.4">
      <c r="B8" s="106" t="s">
        <v>0</v>
      </c>
      <c r="C8" s="108" t="s">
        <v>1</v>
      </c>
      <c r="D8" s="110" t="s">
        <v>2</v>
      </c>
      <c r="E8" s="112" t="s">
        <v>106</v>
      </c>
      <c r="F8" s="114" t="s">
        <v>150</v>
      </c>
      <c r="G8" s="114"/>
      <c r="H8" s="114"/>
      <c r="I8" s="114"/>
      <c r="J8" s="110" t="s">
        <v>87</v>
      </c>
      <c r="K8" s="110"/>
      <c r="L8" s="115"/>
    </row>
    <row r="9" spans="2:13" ht="72.5" thickBot="1" x14ac:dyDescent="0.45">
      <c r="B9" s="107"/>
      <c r="C9" s="109"/>
      <c r="D9" s="111"/>
      <c r="E9" s="113"/>
      <c r="F9" s="74" t="s">
        <v>3</v>
      </c>
      <c r="G9" s="76" t="s">
        <v>147</v>
      </c>
      <c r="H9" s="76" t="s">
        <v>148</v>
      </c>
      <c r="I9" s="76" t="s">
        <v>149</v>
      </c>
      <c r="J9" s="76" t="s">
        <v>147</v>
      </c>
      <c r="K9" s="76" t="s">
        <v>148</v>
      </c>
      <c r="L9" s="76" t="s">
        <v>149</v>
      </c>
    </row>
    <row r="10" spans="2:13" x14ac:dyDescent="0.4">
      <c r="B10" s="28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13</v>
      </c>
      <c r="K10" s="2">
        <v>14</v>
      </c>
      <c r="L10" s="45">
        <v>15</v>
      </c>
    </row>
    <row r="11" spans="2:13" ht="39.65" customHeight="1" x14ac:dyDescent="0.4">
      <c r="B11" s="99" t="s">
        <v>151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1"/>
    </row>
    <row r="12" spans="2:13" x14ac:dyDescent="0.4">
      <c r="B12" s="102" t="s">
        <v>4</v>
      </c>
      <c r="C12" s="103"/>
      <c r="D12" s="103"/>
      <c r="E12" s="103"/>
      <c r="F12" s="103"/>
      <c r="G12" s="103"/>
      <c r="H12" s="103"/>
      <c r="I12" s="104"/>
      <c r="J12" s="104"/>
      <c r="K12" s="103"/>
      <c r="L12" s="105"/>
    </row>
    <row r="13" spans="2:13" ht="68.25" customHeight="1" x14ac:dyDescent="0.4">
      <c r="B13" s="7" t="s">
        <v>5</v>
      </c>
      <c r="C13" s="82" t="s">
        <v>69</v>
      </c>
      <c r="D13" s="82" t="s">
        <v>61</v>
      </c>
      <c r="E13" s="82" t="s">
        <v>28</v>
      </c>
      <c r="F13" s="3"/>
      <c r="G13" s="3"/>
      <c r="H13" s="3"/>
      <c r="I13" s="3"/>
      <c r="J13" s="4">
        <v>18</v>
      </c>
      <c r="K13" s="4">
        <v>18</v>
      </c>
      <c r="L13" s="46">
        <v>18</v>
      </c>
    </row>
    <row r="14" spans="2:13" ht="63" customHeight="1" x14ac:dyDescent="0.4">
      <c r="B14" s="7" t="s">
        <v>7</v>
      </c>
      <c r="C14" s="82" t="s">
        <v>10</v>
      </c>
      <c r="D14" s="82" t="s">
        <v>6</v>
      </c>
      <c r="E14" s="82" t="s">
        <v>28</v>
      </c>
      <c r="F14" s="3"/>
      <c r="G14" s="3"/>
      <c r="H14" s="3"/>
      <c r="I14" s="3"/>
      <c r="J14" s="4">
        <v>17</v>
      </c>
      <c r="K14" s="4">
        <v>17</v>
      </c>
      <c r="L14" s="84">
        <v>17</v>
      </c>
    </row>
    <row r="15" spans="2:13" ht="64.5" customHeight="1" x14ac:dyDescent="0.4">
      <c r="B15" s="7" t="s">
        <v>8</v>
      </c>
      <c r="C15" s="82" t="s">
        <v>15</v>
      </c>
      <c r="D15" s="82" t="s">
        <v>6</v>
      </c>
      <c r="E15" s="82" t="s">
        <v>28</v>
      </c>
      <c r="F15" s="3"/>
      <c r="G15" s="3"/>
      <c r="H15" s="3"/>
      <c r="I15" s="3"/>
      <c r="J15" s="4">
        <v>48</v>
      </c>
      <c r="K15" s="4">
        <v>48</v>
      </c>
      <c r="L15" s="46">
        <v>48</v>
      </c>
    </row>
    <row r="16" spans="2:13" ht="95.15" customHeight="1" x14ac:dyDescent="0.4">
      <c r="B16" s="7" t="s">
        <v>9</v>
      </c>
      <c r="C16" s="82" t="s">
        <v>16</v>
      </c>
      <c r="D16" s="82" t="s">
        <v>6</v>
      </c>
      <c r="E16" s="82" t="s">
        <v>28</v>
      </c>
      <c r="F16" s="3"/>
      <c r="G16" s="3"/>
      <c r="H16" s="3"/>
      <c r="I16" s="3"/>
      <c r="J16" s="4">
        <v>13</v>
      </c>
      <c r="K16" s="4">
        <v>13</v>
      </c>
      <c r="L16" s="46">
        <v>13</v>
      </c>
    </row>
    <row r="17" spans="1:12" ht="54" x14ac:dyDescent="0.4">
      <c r="A17" s="1" t="s">
        <v>128</v>
      </c>
      <c r="B17" s="7" t="s">
        <v>11</v>
      </c>
      <c r="C17" s="82" t="s">
        <v>95</v>
      </c>
      <c r="D17" s="82" t="s">
        <v>6</v>
      </c>
      <c r="E17" s="82" t="s">
        <v>29</v>
      </c>
      <c r="F17" s="34">
        <f>G17+H17+I17</f>
        <v>5584.5</v>
      </c>
      <c r="G17" s="34">
        <v>1861.5</v>
      </c>
      <c r="H17" s="34">
        <v>1861.5</v>
      </c>
      <c r="I17" s="34">
        <v>1861.5</v>
      </c>
      <c r="J17" s="4"/>
      <c r="K17" s="4"/>
      <c r="L17" s="46"/>
    </row>
    <row r="18" spans="1:12" ht="54" x14ac:dyDescent="0.4">
      <c r="A18" s="1" t="s">
        <v>124</v>
      </c>
      <c r="B18" s="7" t="s">
        <v>12</v>
      </c>
      <c r="C18" s="82" t="s">
        <v>96</v>
      </c>
      <c r="D18" s="82" t="s">
        <v>6</v>
      </c>
      <c r="E18" s="82" t="s">
        <v>29</v>
      </c>
      <c r="F18" s="34">
        <f>G18+H18+I18</f>
        <v>2516.6999999999998</v>
      </c>
      <c r="G18" s="34">
        <v>838.9</v>
      </c>
      <c r="H18" s="34">
        <v>838.9</v>
      </c>
      <c r="I18" s="34">
        <v>838.9</v>
      </c>
      <c r="J18" s="4"/>
      <c r="K18" s="4"/>
      <c r="L18" s="46"/>
    </row>
    <row r="19" spans="1:12" ht="60.75" customHeight="1" x14ac:dyDescent="0.4">
      <c r="A19" s="1" t="s">
        <v>129</v>
      </c>
      <c r="B19" s="7" t="s">
        <v>13</v>
      </c>
      <c r="C19" s="82" t="s">
        <v>97</v>
      </c>
      <c r="D19" s="82" t="s">
        <v>6</v>
      </c>
      <c r="E19" s="82" t="s">
        <v>29</v>
      </c>
      <c r="F19" s="34">
        <f t="shared" ref="F19:F20" si="0">G19+H19+I19</f>
        <v>14240.699999999999</v>
      </c>
      <c r="G19" s="34">
        <v>4746.8999999999996</v>
      </c>
      <c r="H19" s="34">
        <v>4746.8999999999996</v>
      </c>
      <c r="I19" s="34">
        <v>4746.8999999999996</v>
      </c>
      <c r="J19" s="4"/>
      <c r="K19" s="4"/>
      <c r="L19" s="46"/>
    </row>
    <row r="20" spans="1:12" ht="98.5" customHeight="1" thickBot="1" x14ac:dyDescent="0.45">
      <c r="A20" s="1" t="s">
        <v>127</v>
      </c>
      <c r="B20" s="5" t="s">
        <v>14</v>
      </c>
      <c r="C20" s="80" t="s">
        <v>98</v>
      </c>
      <c r="D20" s="80" t="s">
        <v>6</v>
      </c>
      <c r="E20" s="80" t="s">
        <v>29</v>
      </c>
      <c r="F20" s="36">
        <f t="shared" si="0"/>
        <v>4199.7000000000007</v>
      </c>
      <c r="G20" s="36">
        <v>1399.9</v>
      </c>
      <c r="H20" s="36">
        <v>1399.9</v>
      </c>
      <c r="I20" s="36">
        <v>1399.9</v>
      </c>
      <c r="J20" s="47"/>
      <c r="K20" s="47"/>
      <c r="L20" s="48"/>
    </row>
    <row r="21" spans="1:12" ht="36.5" thickBot="1" x14ac:dyDescent="0.45">
      <c r="B21" s="120" t="s">
        <v>17</v>
      </c>
      <c r="C21" s="121"/>
      <c r="D21" s="12"/>
      <c r="E21" s="35" t="s">
        <v>29</v>
      </c>
      <c r="F21" s="37">
        <f>SUM(F17:F20)</f>
        <v>26541.599999999999</v>
      </c>
      <c r="G21" s="38">
        <f>SUM(G17:G20)</f>
        <v>8847.1999999999989</v>
      </c>
      <c r="H21" s="38">
        <f t="shared" ref="H21:I21" si="1">SUM(H17:H20)</f>
        <v>8847.1999999999989</v>
      </c>
      <c r="I21" s="39">
        <f t="shared" si="1"/>
        <v>8847.1999999999989</v>
      </c>
      <c r="J21" s="49"/>
      <c r="K21" s="50"/>
      <c r="L21" s="51"/>
    </row>
    <row r="22" spans="1:12" x14ac:dyDescent="0.4">
      <c r="B22" s="146" t="s">
        <v>18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8"/>
    </row>
    <row r="23" spans="1:12" ht="54" x14ac:dyDescent="0.4">
      <c r="B23" s="7" t="s">
        <v>19</v>
      </c>
      <c r="C23" s="82" t="s">
        <v>23</v>
      </c>
      <c r="D23" s="95" t="s">
        <v>6</v>
      </c>
      <c r="E23" s="82" t="s">
        <v>28</v>
      </c>
      <c r="F23" s="3"/>
      <c r="G23" s="3"/>
      <c r="H23" s="3"/>
      <c r="I23" s="14"/>
      <c r="J23" s="4">
        <v>1</v>
      </c>
      <c r="K23" s="4">
        <v>1</v>
      </c>
      <c r="L23" s="46">
        <v>1</v>
      </c>
    </row>
    <row r="24" spans="1:12" ht="80.5" customHeight="1" x14ac:dyDescent="0.4">
      <c r="A24" s="1" t="s">
        <v>126</v>
      </c>
      <c r="B24" s="7" t="s">
        <v>20</v>
      </c>
      <c r="C24" s="82" t="s">
        <v>24</v>
      </c>
      <c r="D24" s="95" t="s">
        <v>6</v>
      </c>
      <c r="E24" s="82" t="s">
        <v>29</v>
      </c>
      <c r="F24" s="36">
        <f t="shared" ref="F24:F25" si="2">G24+H24+I24</f>
        <v>43.2</v>
      </c>
      <c r="G24" s="36">
        <v>14.4</v>
      </c>
      <c r="H24" s="36">
        <v>14.4</v>
      </c>
      <c r="I24" s="36">
        <v>14.4</v>
      </c>
      <c r="J24" s="4"/>
      <c r="K24" s="4"/>
      <c r="L24" s="46"/>
    </row>
    <row r="25" spans="1:12" ht="125.15" customHeight="1" thickBot="1" x14ac:dyDescent="0.45">
      <c r="A25" s="1" t="s">
        <v>125</v>
      </c>
      <c r="B25" s="5" t="s">
        <v>21</v>
      </c>
      <c r="C25" s="80" t="s">
        <v>99</v>
      </c>
      <c r="D25" s="80" t="s">
        <v>6</v>
      </c>
      <c r="E25" s="80" t="s">
        <v>29</v>
      </c>
      <c r="F25" s="36">
        <f t="shared" si="2"/>
        <v>0</v>
      </c>
      <c r="G25" s="36"/>
      <c r="H25" s="36"/>
      <c r="I25" s="36"/>
      <c r="J25" s="47"/>
      <c r="K25" s="47"/>
      <c r="L25" s="48"/>
    </row>
    <row r="26" spans="1:12" ht="36.5" thickBot="1" x14ac:dyDescent="0.45">
      <c r="B26" s="120" t="s">
        <v>25</v>
      </c>
      <c r="C26" s="121"/>
      <c r="D26" s="12"/>
      <c r="E26" s="35" t="s">
        <v>40</v>
      </c>
      <c r="F26" s="37">
        <f>SUM(F24:F25)</f>
        <v>43.2</v>
      </c>
      <c r="G26" s="38">
        <f>G24+G25</f>
        <v>14.4</v>
      </c>
      <c r="H26" s="38">
        <f>H24+H25</f>
        <v>14.4</v>
      </c>
      <c r="I26" s="65">
        <f>I24+I25</f>
        <v>14.4</v>
      </c>
      <c r="J26" s="50"/>
      <c r="K26" s="50"/>
      <c r="L26" s="51"/>
    </row>
    <row r="27" spans="1:12" x14ac:dyDescent="0.4">
      <c r="B27" s="163" t="s">
        <v>104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5"/>
    </row>
    <row r="28" spans="1:12" ht="66.75" customHeight="1" x14ac:dyDescent="0.4">
      <c r="B28" s="7" t="s">
        <v>22</v>
      </c>
      <c r="C28" s="82" t="s">
        <v>26</v>
      </c>
      <c r="D28" s="82" t="s">
        <v>6</v>
      </c>
      <c r="E28" s="82" t="s">
        <v>28</v>
      </c>
      <c r="F28" s="3"/>
      <c r="G28" s="3"/>
      <c r="H28" s="3"/>
      <c r="I28" s="3"/>
      <c r="J28" s="4" t="s">
        <v>76</v>
      </c>
      <c r="K28" s="4" t="s">
        <v>76</v>
      </c>
      <c r="L28" s="46" t="s">
        <v>76</v>
      </c>
    </row>
    <row r="29" spans="1:12" ht="54.5" thickBot="1" x14ac:dyDescent="0.45">
      <c r="B29" s="73" t="s">
        <v>153</v>
      </c>
      <c r="C29" s="76" t="s">
        <v>100</v>
      </c>
      <c r="D29" s="76" t="s">
        <v>6</v>
      </c>
      <c r="E29" s="76" t="s">
        <v>29</v>
      </c>
      <c r="F29" s="63">
        <f>G29+H29+I29</f>
        <v>4440.6000000000004</v>
      </c>
      <c r="G29" s="63">
        <v>1424.8</v>
      </c>
      <c r="H29" s="63">
        <v>1480.8</v>
      </c>
      <c r="I29" s="63">
        <v>1535</v>
      </c>
      <c r="J29" s="74"/>
      <c r="K29" s="74"/>
      <c r="L29" s="64"/>
    </row>
    <row r="30" spans="1:12" ht="36.5" thickBot="1" x14ac:dyDescent="0.45">
      <c r="B30" s="166" t="s">
        <v>27</v>
      </c>
      <c r="C30" s="167"/>
      <c r="D30" s="77"/>
      <c r="E30" s="77" t="s">
        <v>111</v>
      </c>
      <c r="F30" s="85">
        <f>G30+H30+I30</f>
        <v>4440.6000000000004</v>
      </c>
      <c r="G30" s="85">
        <f>G29</f>
        <v>1424.8</v>
      </c>
      <c r="H30" s="85">
        <f>H29</f>
        <v>1480.8</v>
      </c>
      <c r="I30" s="85">
        <f t="shared" ref="I30" si="3">I29</f>
        <v>1535</v>
      </c>
      <c r="J30" s="61"/>
      <c r="K30" s="61"/>
      <c r="L30" s="62"/>
    </row>
    <row r="31" spans="1:12" ht="36.5" thickBot="1" x14ac:dyDescent="0.45">
      <c r="B31" s="120" t="s">
        <v>62</v>
      </c>
      <c r="C31" s="121"/>
      <c r="D31" s="12"/>
      <c r="E31" s="35" t="s">
        <v>110</v>
      </c>
      <c r="F31" s="38">
        <f>F21+F26+F30</f>
        <v>31025.4</v>
      </c>
      <c r="G31" s="38">
        <f>G21+G26+G30</f>
        <v>10286.399999999998</v>
      </c>
      <c r="H31" s="38">
        <f>H21+H26+H30</f>
        <v>10342.399999999998</v>
      </c>
      <c r="I31" s="65">
        <f>I21+I26+I30</f>
        <v>10396.599999999999</v>
      </c>
      <c r="J31" s="50"/>
      <c r="K31" s="50"/>
      <c r="L31" s="51"/>
    </row>
    <row r="32" spans="1:12" x14ac:dyDescent="0.4">
      <c r="B32" s="168" t="s">
        <v>30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70"/>
    </row>
    <row r="33" spans="1:12" x14ac:dyDescent="0.4">
      <c r="B33" s="117" t="s">
        <v>31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9"/>
    </row>
    <row r="34" spans="1:12" x14ac:dyDescent="0.4">
      <c r="B34" s="117" t="s">
        <v>70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9"/>
    </row>
    <row r="35" spans="1:12" ht="36" x14ac:dyDescent="0.4">
      <c r="B35" s="7" t="s">
        <v>33</v>
      </c>
      <c r="C35" s="29" t="s">
        <v>140</v>
      </c>
      <c r="D35" s="82" t="s">
        <v>28</v>
      </c>
      <c r="E35" s="82" t="s">
        <v>28</v>
      </c>
      <c r="F35" s="3"/>
      <c r="G35" s="3"/>
      <c r="H35" s="3"/>
      <c r="I35" s="3"/>
      <c r="J35" s="86">
        <v>1675</v>
      </c>
      <c r="K35" s="86">
        <v>1675</v>
      </c>
      <c r="L35" s="84">
        <v>1675</v>
      </c>
    </row>
    <row r="36" spans="1:12" ht="54" x14ac:dyDescent="0.4">
      <c r="B36" s="7" t="s">
        <v>34</v>
      </c>
      <c r="C36" s="29" t="s">
        <v>136</v>
      </c>
      <c r="D36" s="82" t="s">
        <v>28</v>
      </c>
      <c r="E36" s="82" t="s">
        <v>28</v>
      </c>
      <c r="F36" s="3"/>
      <c r="G36" s="3"/>
      <c r="H36" s="3"/>
      <c r="I36" s="3"/>
      <c r="J36" s="86">
        <v>1321</v>
      </c>
      <c r="K36" s="86">
        <v>1321</v>
      </c>
      <c r="L36" s="84">
        <v>1321</v>
      </c>
    </row>
    <row r="37" spans="1:12" ht="45" customHeight="1" x14ac:dyDescent="0.4">
      <c r="B37" s="7" t="s">
        <v>35</v>
      </c>
      <c r="C37" s="29" t="s">
        <v>137</v>
      </c>
      <c r="D37" s="82" t="s">
        <v>28</v>
      </c>
      <c r="E37" s="82" t="s">
        <v>28</v>
      </c>
      <c r="F37" s="3"/>
      <c r="G37" s="3"/>
      <c r="H37" s="3"/>
      <c r="I37" s="3"/>
      <c r="J37" s="86">
        <v>9.3000000000000007</v>
      </c>
      <c r="K37" s="86">
        <v>9.3000000000000007</v>
      </c>
      <c r="L37" s="84">
        <v>9.3000000000000007</v>
      </c>
    </row>
    <row r="38" spans="1:12" ht="112.5" customHeight="1" x14ac:dyDescent="0.4">
      <c r="B38" s="7" t="s">
        <v>36</v>
      </c>
      <c r="C38" s="29" t="s">
        <v>138</v>
      </c>
      <c r="D38" s="82" t="s">
        <v>28</v>
      </c>
      <c r="E38" s="82" t="s">
        <v>28</v>
      </c>
      <c r="F38" s="3"/>
      <c r="G38" s="36"/>
      <c r="H38" s="3"/>
      <c r="I38" s="3"/>
      <c r="J38" s="86">
        <v>100</v>
      </c>
      <c r="K38" s="86">
        <v>100</v>
      </c>
      <c r="L38" s="84">
        <v>100</v>
      </c>
    </row>
    <row r="39" spans="1:12" ht="69.650000000000006" customHeight="1" x14ac:dyDescent="0.4">
      <c r="A39" s="1" t="s">
        <v>88</v>
      </c>
      <c r="B39" s="7" t="s">
        <v>37</v>
      </c>
      <c r="C39" s="82" t="s">
        <v>105</v>
      </c>
      <c r="D39" s="125" t="s">
        <v>154</v>
      </c>
      <c r="E39" s="82" t="s">
        <v>38</v>
      </c>
      <c r="F39" s="36">
        <f>G39+H39+I39</f>
        <v>210458.40000000002</v>
      </c>
      <c r="G39" s="36">
        <v>72352.800000000003</v>
      </c>
      <c r="H39" s="36">
        <v>69552.800000000003</v>
      </c>
      <c r="I39" s="36">
        <v>68552.800000000003</v>
      </c>
      <c r="J39" s="4"/>
      <c r="K39" s="4"/>
      <c r="L39" s="46"/>
    </row>
    <row r="40" spans="1:12" ht="69.650000000000006" customHeight="1" thickBot="1" x14ac:dyDescent="0.45">
      <c r="B40" s="44" t="s">
        <v>144</v>
      </c>
      <c r="C40" s="80" t="s">
        <v>89</v>
      </c>
      <c r="D40" s="126"/>
      <c r="E40" s="80" t="s">
        <v>101</v>
      </c>
      <c r="F40" s="36">
        <f>G40+H40+I40</f>
        <v>200883.7</v>
      </c>
      <c r="G40" s="36">
        <f>62660.3+4991.8</f>
        <v>67652.100000000006</v>
      </c>
      <c r="H40" s="36">
        <v>65009.9</v>
      </c>
      <c r="I40" s="36">
        <v>68221.7</v>
      </c>
      <c r="J40" s="54"/>
      <c r="K40" s="54"/>
      <c r="L40" s="55"/>
    </row>
    <row r="41" spans="1:12" ht="35.5" thickBot="1" x14ac:dyDescent="0.45">
      <c r="B41" s="120" t="s">
        <v>39</v>
      </c>
      <c r="C41" s="121"/>
      <c r="D41" s="8"/>
      <c r="E41" s="79" t="s">
        <v>40</v>
      </c>
      <c r="F41" s="70">
        <f>SUM(F39:F40)</f>
        <v>411342.10000000003</v>
      </c>
      <c r="G41" s="38">
        <f>SUM(G39:G40)</f>
        <v>140004.90000000002</v>
      </c>
      <c r="H41" s="38">
        <f>SUM(H39:H40)</f>
        <v>134562.70000000001</v>
      </c>
      <c r="I41" s="38">
        <f>SUM(I39:I40)</f>
        <v>136774.5</v>
      </c>
      <c r="J41" s="71"/>
      <c r="K41" s="8"/>
      <c r="L41" s="53"/>
    </row>
    <row r="42" spans="1:12" x14ac:dyDescent="0.4">
      <c r="B42" s="127" t="s">
        <v>41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9"/>
    </row>
    <row r="43" spans="1:12" x14ac:dyDescent="0.4">
      <c r="B43" s="122" t="s">
        <v>109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4"/>
    </row>
    <row r="44" spans="1:12" x14ac:dyDescent="0.4">
      <c r="B44" s="117" t="s">
        <v>90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x14ac:dyDescent="0.4">
      <c r="B45" s="117"/>
      <c r="C45" s="118"/>
      <c r="D45" s="118"/>
      <c r="E45" s="118"/>
      <c r="F45" s="118"/>
      <c r="G45" s="118"/>
      <c r="H45" s="118"/>
      <c r="I45" s="118"/>
      <c r="J45" s="135"/>
      <c r="K45" s="118"/>
      <c r="L45" s="119"/>
    </row>
    <row r="46" spans="1:12" ht="72" x14ac:dyDescent="0.4">
      <c r="B46" s="13" t="s">
        <v>42</v>
      </c>
      <c r="C46" s="82" t="s">
        <v>71</v>
      </c>
      <c r="D46" s="82" t="s">
        <v>28</v>
      </c>
      <c r="E46" s="82" t="s">
        <v>28</v>
      </c>
      <c r="F46" s="3"/>
      <c r="G46" s="6"/>
      <c r="H46" s="6"/>
      <c r="I46" s="9"/>
      <c r="J46" s="4">
        <v>95</v>
      </c>
      <c r="K46" s="4">
        <v>100</v>
      </c>
      <c r="L46" s="46">
        <v>100</v>
      </c>
    </row>
    <row r="47" spans="1:12" ht="83.5" customHeight="1" x14ac:dyDescent="0.4">
      <c r="B47" s="30" t="s">
        <v>64</v>
      </c>
      <c r="C47" s="82" t="s">
        <v>73</v>
      </c>
      <c r="D47" s="82" t="s">
        <v>28</v>
      </c>
      <c r="E47" s="82" t="s">
        <v>28</v>
      </c>
      <c r="F47" s="3"/>
      <c r="G47" s="6"/>
      <c r="H47" s="6"/>
      <c r="I47" s="9"/>
      <c r="J47" s="86">
        <v>96</v>
      </c>
      <c r="K47" s="86">
        <v>100</v>
      </c>
      <c r="L47" s="84">
        <v>100</v>
      </c>
    </row>
    <row r="48" spans="1:12" ht="72" x14ac:dyDescent="0.4">
      <c r="B48" s="30" t="s">
        <v>65</v>
      </c>
      <c r="C48" s="82" t="s">
        <v>72</v>
      </c>
      <c r="D48" s="82" t="s">
        <v>28</v>
      </c>
      <c r="E48" s="82" t="s">
        <v>28</v>
      </c>
      <c r="F48" s="3"/>
      <c r="G48" s="6"/>
      <c r="H48" s="6"/>
      <c r="I48" s="9"/>
      <c r="J48" s="4">
        <v>0.5</v>
      </c>
      <c r="K48" s="4">
        <v>0.5</v>
      </c>
      <c r="L48" s="46">
        <v>0.5</v>
      </c>
    </row>
    <row r="49" spans="1:13" ht="72" x14ac:dyDescent="0.4">
      <c r="B49" s="30" t="s">
        <v>66</v>
      </c>
      <c r="C49" s="82" t="s">
        <v>43</v>
      </c>
      <c r="D49" s="82" t="s">
        <v>28</v>
      </c>
      <c r="E49" s="82" t="s">
        <v>28</v>
      </c>
      <c r="F49" s="3"/>
      <c r="G49" s="6"/>
      <c r="H49" s="6"/>
      <c r="I49" s="9"/>
      <c r="J49" s="4">
        <v>50</v>
      </c>
      <c r="K49" s="4">
        <v>50</v>
      </c>
      <c r="L49" s="46">
        <v>50</v>
      </c>
    </row>
    <row r="50" spans="1:13" ht="36" x14ac:dyDescent="0.4">
      <c r="B50" s="30" t="s">
        <v>67</v>
      </c>
      <c r="C50" s="82" t="s">
        <v>63</v>
      </c>
      <c r="D50" s="82" t="s">
        <v>28</v>
      </c>
      <c r="E50" s="82" t="s">
        <v>28</v>
      </c>
      <c r="F50" s="3"/>
      <c r="G50" s="6"/>
      <c r="H50" s="6"/>
      <c r="I50" s="9"/>
      <c r="J50" s="4">
        <v>64</v>
      </c>
      <c r="K50" s="4">
        <v>64</v>
      </c>
      <c r="L50" s="46">
        <v>64</v>
      </c>
    </row>
    <row r="51" spans="1:13" ht="36" x14ac:dyDescent="0.4">
      <c r="B51" s="27" t="s">
        <v>68</v>
      </c>
      <c r="C51" s="31" t="s">
        <v>152</v>
      </c>
      <c r="D51" s="82" t="s">
        <v>28</v>
      </c>
      <c r="E51" s="82" t="s">
        <v>28</v>
      </c>
      <c r="F51" s="3"/>
      <c r="G51" s="6"/>
      <c r="H51" s="6"/>
      <c r="I51" s="9"/>
      <c r="J51" s="4">
        <v>96</v>
      </c>
      <c r="K51" s="4">
        <v>100</v>
      </c>
      <c r="L51" s="46">
        <v>100</v>
      </c>
    </row>
    <row r="52" spans="1:13" ht="38.5" customHeight="1" x14ac:dyDescent="0.4">
      <c r="B52" s="27" t="s">
        <v>83</v>
      </c>
      <c r="C52" s="32" t="s">
        <v>84</v>
      </c>
      <c r="D52" s="82" t="s">
        <v>28</v>
      </c>
      <c r="E52" s="82" t="s">
        <v>28</v>
      </c>
      <c r="F52" s="3"/>
      <c r="G52" s="6"/>
      <c r="H52" s="6"/>
      <c r="I52" s="9"/>
      <c r="J52" s="4">
        <v>4</v>
      </c>
      <c r="K52" s="4">
        <v>4</v>
      </c>
      <c r="L52" s="46">
        <v>4</v>
      </c>
    </row>
    <row r="53" spans="1:13" ht="63.65" customHeight="1" x14ac:dyDescent="0.4">
      <c r="A53" s="1" t="s">
        <v>123</v>
      </c>
      <c r="B53" s="30" t="s">
        <v>145</v>
      </c>
      <c r="C53" s="82" t="s">
        <v>105</v>
      </c>
      <c r="D53" s="125" t="s">
        <v>45</v>
      </c>
      <c r="E53" s="82" t="s">
        <v>32</v>
      </c>
      <c r="F53" s="36">
        <f>G53+H53+I53</f>
        <v>52423.100000000006</v>
      </c>
      <c r="G53" s="36">
        <v>20407.7</v>
      </c>
      <c r="H53" s="36">
        <v>15507.7</v>
      </c>
      <c r="I53" s="36">
        <v>16507.7</v>
      </c>
      <c r="J53" s="10"/>
      <c r="K53" s="10"/>
      <c r="L53" s="52"/>
    </row>
    <row r="54" spans="1:13" ht="86.15" customHeight="1" thickBot="1" x14ac:dyDescent="0.45">
      <c r="B54" s="44" t="s">
        <v>146</v>
      </c>
      <c r="C54" s="80" t="s">
        <v>91</v>
      </c>
      <c r="D54" s="126"/>
      <c r="E54" s="80" t="s">
        <v>29</v>
      </c>
      <c r="F54" s="36">
        <f>G54+H54+I54</f>
        <v>343697.3</v>
      </c>
      <c r="G54" s="36">
        <f>110329.1-392.5</f>
        <v>109936.6</v>
      </c>
      <c r="H54" s="36">
        <v>114424.7</v>
      </c>
      <c r="I54" s="36">
        <v>119336</v>
      </c>
      <c r="J54" s="54"/>
      <c r="K54" s="54"/>
      <c r="L54" s="55"/>
    </row>
    <row r="55" spans="1:13" ht="35.5" thickBot="1" x14ac:dyDescent="0.45">
      <c r="B55" s="120" t="s">
        <v>44</v>
      </c>
      <c r="C55" s="121"/>
      <c r="D55" s="15"/>
      <c r="E55" s="40" t="s">
        <v>40</v>
      </c>
      <c r="F55" s="38">
        <f>SUM(F53:F54)</f>
        <v>396120.4</v>
      </c>
      <c r="G55" s="38">
        <f>SUM(G53:G54)</f>
        <v>130344.3</v>
      </c>
      <c r="H55" s="38">
        <f>SUM(H53:H54)</f>
        <v>129932.4</v>
      </c>
      <c r="I55" s="65">
        <f>SUM(I53:I54)</f>
        <v>135843.70000000001</v>
      </c>
      <c r="J55" s="8"/>
      <c r="K55" s="8"/>
      <c r="L55" s="53"/>
    </row>
    <row r="56" spans="1:13" x14ac:dyDescent="0.4">
      <c r="B56" s="146" t="s">
        <v>81</v>
      </c>
      <c r="C56" s="147"/>
      <c r="D56" s="147"/>
      <c r="E56" s="147"/>
      <c r="F56" s="147"/>
      <c r="G56" s="147"/>
      <c r="H56" s="147"/>
      <c r="I56" s="147"/>
      <c r="J56" s="152"/>
      <c r="K56" s="147"/>
      <c r="L56" s="148"/>
    </row>
    <row r="57" spans="1:13" ht="36" x14ac:dyDescent="0.4">
      <c r="B57" s="33" t="s">
        <v>103</v>
      </c>
      <c r="C57" s="29" t="s">
        <v>142</v>
      </c>
      <c r="D57" s="10"/>
      <c r="E57" s="4" t="s">
        <v>28</v>
      </c>
      <c r="F57" s="3"/>
      <c r="G57" s="6"/>
      <c r="H57" s="6"/>
      <c r="I57" s="9"/>
      <c r="J57" s="4">
        <v>127</v>
      </c>
      <c r="K57" s="4">
        <v>127</v>
      </c>
      <c r="L57" s="46">
        <v>127</v>
      </c>
    </row>
    <row r="58" spans="1:13" ht="68.150000000000006" customHeight="1" x14ac:dyDescent="0.4">
      <c r="B58" s="7" t="s">
        <v>130</v>
      </c>
      <c r="C58" s="82" t="s">
        <v>92</v>
      </c>
      <c r="D58" s="154" t="s">
        <v>47</v>
      </c>
      <c r="E58" s="171" t="s">
        <v>29</v>
      </c>
      <c r="F58" s="36">
        <f>G58+H58+I58</f>
        <v>5478.9</v>
      </c>
      <c r="G58" s="36">
        <v>1826.3</v>
      </c>
      <c r="H58" s="36">
        <v>1826.3</v>
      </c>
      <c r="I58" s="36">
        <v>1826.3</v>
      </c>
      <c r="J58" s="10"/>
      <c r="K58" s="10"/>
      <c r="L58" s="52"/>
    </row>
    <row r="59" spans="1:13" ht="47.15" customHeight="1" thickBot="1" x14ac:dyDescent="0.45">
      <c r="B59" s="153" t="s">
        <v>46</v>
      </c>
      <c r="C59" s="135"/>
      <c r="D59" s="125"/>
      <c r="E59" s="172"/>
      <c r="F59" s="36">
        <f>SUM(F58)</f>
        <v>5478.9</v>
      </c>
      <c r="G59" s="36">
        <f>SUM(G58)</f>
        <v>1826.3</v>
      </c>
      <c r="H59" s="36">
        <f t="shared" ref="H59:I59" si="4">H58</f>
        <v>1826.3</v>
      </c>
      <c r="I59" s="36">
        <f t="shared" si="4"/>
        <v>1826.3</v>
      </c>
      <c r="J59" s="54"/>
      <c r="K59" s="54"/>
      <c r="L59" s="55"/>
      <c r="M59" s="87"/>
    </row>
    <row r="60" spans="1:13" ht="35.5" thickBot="1" x14ac:dyDescent="0.45">
      <c r="B60" s="120" t="s">
        <v>102</v>
      </c>
      <c r="C60" s="121"/>
      <c r="D60" s="8"/>
      <c r="E60" s="40" t="s">
        <v>40</v>
      </c>
      <c r="F60" s="38">
        <f>F55+F59</f>
        <v>401599.30000000005</v>
      </c>
      <c r="G60" s="38">
        <f>G55+G59</f>
        <v>132170.6</v>
      </c>
      <c r="H60" s="38">
        <f>H55+H59</f>
        <v>131758.69999999998</v>
      </c>
      <c r="I60" s="65">
        <f t="shared" ref="I60" si="5">I55+I59</f>
        <v>137670</v>
      </c>
      <c r="J60" s="8"/>
      <c r="K60" s="8"/>
      <c r="L60" s="53"/>
    </row>
    <row r="61" spans="1:13" x14ac:dyDescent="0.4">
      <c r="B61" s="146" t="s">
        <v>48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8"/>
    </row>
    <row r="62" spans="1:13" x14ac:dyDescent="0.4">
      <c r="B62" s="149" t="s">
        <v>74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1"/>
    </row>
    <row r="63" spans="1:13" x14ac:dyDescent="0.4">
      <c r="B63" s="117" t="s">
        <v>93</v>
      </c>
      <c r="C63" s="118"/>
      <c r="D63" s="118"/>
      <c r="E63" s="118"/>
      <c r="F63" s="118"/>
      <c r="G63" s="118"/>
      <c r="H63" s="118"/>
      <c r="I63" s="118"/>
      <c r="J63" s="135"/>
      <c r="K63" s="118"/>
      <c r="L63" s="119"/>
    </row>
    <row r="64" spans="1:13" ht="65.5" customHeight="1" x14ac:dyDescent="0.4">
      <c r="B64" s="7" t="s">
        <v>49</v>
      </c>
      <c r="C64" s="82" t="s">
        <v>50</v>
      </c>
      <c r="D64" s="82" t="s">
        <v>28</v>
      </c>
      <c r="E64" s="82" t="s">
        <v>28</v>
      </c>
      <c r="F64" s="3"/>
      <c r="G64" s="6"/>
      <c r="H64" s="6"/>
      <c r="I64" s="9"/>
      <c r="J64" s="4">
        <v>50</v>
      </c>
      <c r="K64" s="4">
        <v>50</v>
      </c>
      <c r="L64" s="46">
        <v>50</v>
      </c>
    </row>
    <row r="65" spans="1:20" ht="45.65" customHeight="1" thickBot="1" x14ac:dyDescent="0.45">
      <c r="B65" s="7" t="s">
        <v>51</v>
      </c>
      <c r="C65" s="82" t="s">
        <v>105</v>
      </c>
      <c r="D65" s="80"/>
      <c r="E65" s="82" t="s">
        <v>32</v>
      </c>
      <c r="F65" s="36">
        <f>G65+H65+I65</f>
        <v>30003.899999999998</v>
      </c>
      <c r="G65" s="36">
        <v>10001.299999999999</v>
      </c>
      <c r="H65" s="36">
        <v>10001.299999999999</v>
      </c>
      <c r="I65" s="36">
        <v>10001.299999999999</v>
      </c>
      <c r="J65" s="4"/>
      <c r="K65" s="4"/>
      <c r="L65" s="46"/>
    </row>
    <row r="66" spans="1:20" ht="18.5" thickBot="1" x14ac:dyDescent="0.45">
      <c r="B66" s="120" t="s">
        <v>52</v>
      </c>
      <c r="C66" s="121"/>
      <c r="D66" s="16"/>
      <c r="E66" s="35" t="s">
        <v>143</v>
      </c>
      <c r="F66" s="38">
        <f>SUM(F65:F65)</f>
        <v>30003.899999999998</v>
      </c>
      <c r="G66" s="38">
        <f>SUM(G65:G65)</f>
        <v>10001.299999999999</v>
      </c>
      <c r="H66" s="38">
        <f>SUM(H65:H65)</f>
        <v>10001.299999999999</v>
      </c>
      <c r="I66" s="65">
        <f>SUM(I65:I65)</f>
        <v>10001.299999999999</v>
      </c>
      <c r="J66" s="8"/>
      <c r="K66" s="8"/>
      <c r="L66" s="53"/>
    </row>
    <row r="67" spans="1:20" x14ac:dyDescent="0.4">
      <c r="B67" s="127" t="s">
        <v>53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9"/>
    </row>
    <row r="68" spans="1:20" ht="44.25" customHeight="1" x14ac:dyDescent="0.4">
      <c r="B68" s="156" t="s">
        <v>75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8"/>
    </row>
    <row r="69" spans="1:20" x14ac:dyDescent="0.4">
      <c r="B69" s="159" t="s">
        <v>54</v>
      </c>
      <c r="C69" s="160"/>
      <c r="D69" s="160"/>
      <c r="E69" s="160"/>
      <c r="F69" s="160"/>
      <c r="G69" s="160"/>
      <c r="H69" s="160"/>
      <c r="I69" s="160"/>
      <c r="J69" s="161"/>
      <c r="K69" s="160"/>
      <c r="L69" s="162"/>
    </row>
    <row r="70" spans="1:20" ht="54" x14ac:dyDescent="0.4">
      <c r="B70" s="7" t="s">
        <v>55</v>
      </c>
      <c r="C70" s="82" t="s">
        <v>82</v>
      </c>
      <c r="D70" s="82" t="s">
        <v>28</v>
      </c>
      <c r="E70" s="82" t="s">
        <v>28</v>
      </c>
      <c r="F70" s="3"/>
      <c r="G70" s="6"/>
      <c r="H70" s="6"/>
      <c r="I70" s="9"/>
      <c r="J70" s="4">
        <v>550</v>
      </c>
      <c r="K70" s="4">
        <v>550</v>
      </c>
      <c r="L70" s="46">
        <v>550</v>
      </c>
    </row>
    <row r="71" spans="1:20" ht="36" x14ac:dyDescent="0.4">
      <c r="B71" s="82" t="s">
        <v>56</v>
      </c>
      <c r="C71" s="82" t="s">
        <v>135</v>
      </c>
      <c r="D71" s="82" t="s">
        <v>28</v>
      </c>
      <c r="E71" s="82" t="s">
        <v>28</v>
      </c>
      <c r="F71" s="11"/>
      <c r="G71" s="11"/>
      <c r="H71" s="11"/>
      <c r="I71" s="11"/>
      <c r="J71" s="4">
        <v>1975</v>
      </c>
      <c r="K71" s="4">
        <v>1975</v>
      </c>
      <c r="L71" s="4">
        <v>1975</v>
      </c>
    </row>
    <row r="72" spans="1:20" ht="130.5" customHeight="1" x14ac:dyDescent="0.4">
      <c r="A72" s="1" t="s">
        <v>88</v>
      </c>
      <c r="B72" s="88" t="s">
        <v>114</v>
      </c>
      <c r="C72" s="80" t="s">
        <v>108</v>
      </c>
      <c r="D72" s="125" t="s">
        <v>57</v>
      </c>
      <c r="E72" s="80" t="s">
        <v>32</v>
      </c>
      <c r="F72" s="36">
        <f>G72+H72+I72</f>
        <v>779.09999999999991</v>
      </c>
      <c r="G72" s="36">
        <v>259.7</v>
      </c>
      <c r="H72" s="36">
        <v>259.7</v>
      </c>
      <c r="I72" s="36">
        <v>259.7</v>
      </c>
      <c r="J72" s="54"/>
      <c r="K72" s="54"/>
      <c r="L72" s="55"/>
    </row>
    <row r="73" spans="1:20" ht="115.5" customHeight="1" thickBot="1" x14ac:dyDescent="0.45">
      <c r="B73" s="80" t="s">
        <v>115</v>
      </c>
      <c r="C73" s="80" t="s">
        <v>113</v>
      </c>
      <c r="D73" s="126"/>
      <c r="E73" s="80" t="s">
        <v>29</v>
      </c>
      <c r="F73" s="36">
        <f>G73+H73+I73</f>
        <v>2095.8000000000002</v>
      </c>
      <c r="G73" s="36">
        <v>698.6</v>
      </c>
      <c r="H73" s="36">
        <v>698.6</v>
      </c>
      <c r="I73" s="36">
        <v>698.6</v>
      </c>
      <c r="J73" s="54"/>
      <c r="K73" s="54"/>
      <c r="L73" s="54"/>
      <c r="M73" s="87"/>
    </row>
    <row r="74" spans="1:20" ht="18.5" thickBot="1" x14ac:dyDescent="0.45">
      <c r="B74" s="120" t="s">
        <v>58</v>
      </c>
      <c r="C74" s="121"/>
      <c r="D74" s="8"/>
      <c r="E74" s="89"/>
      <c r="F74" s="38">
        <f>G74+H74+I74</f>
        <v>2874.8999999999996</v>
      </c>
      <c r="G74" s="38">
        <f>SUM(G72:G73)</f>
        <v>958.3</v>
      </c>
      <c r="H74" s="38">
        <f t="shared" ref="H74:I74" si="6">SUM(H72:H73)</f>
        <v>958.3</v>
      </c>
      <c r="I74" s="65">
        <f t="shared" si="6"/>
        <v>958.3</v>
      </c>
      <c r="J74" s="8"/>
      <c r="K74" s="8"/>
      <c r="L74" s="53"/>
    </row>
    <row r="75" spans="1:20" ht="18.5" thickBot="1" x14ac:dyDescent="0.45">
      <c r="B75" s="136" t="s">
        <v>120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8"/>
      <c r="M75" s="21"/>
      <c r="N75" s="21"/>
      <c r="O75" s="22"/>
      <c r="P75" s="23"/>
      <c r="Q75" s="21"/>
      <c r="R75" s="21"/>
      <c r="S75" s="21"/>
      <c r="T75" s="22"/>
    </row>
    <row r="76" spans="1:20" ht="61" customHeight="1" x14ac:dyDescent="0.4">
      <c r="B76" s="90" t="s">
        <v>116</v>
      </c>
      <c r="C76" s="75" t="s">
        <v>117</v>
      </c>
      <c r="D76" s="144" t="s">
        <v>47</v>
      </c>
      <c r="E76" s="91" t="s">
        <v>29</v>
      </c>
      <c r="F76" s="92">
        <f>G76+H76+I76</f>
        <v>0</v>
      </c>
      <c r="G76" s="92">
        <v>0</v>
      </c>
      <c r="H76" s="92">
        <v>0</v>
      </c>
      <c r="I76" s="92">
        <v>0</v>
      </c>
      <c r="J76" s="60"/>
      <c r="K76" s="60"/>
      <c r="L76" s="78"/>
      <c r="M76" s="21"/>
      <c r="N76" s="21"/>
      <c r="O76" s="24"/>
      <c r="P76" s="24"/>
      <c r="Q76" s="21"/>
      <c r="R76" s="21"/>
      <c r="S76" s="21"/>
      <c r="T76" s="24"/>
    </row>
    <row r="77" spans="1:20" ht="61" customHeight="1" x14ac:dyDescent="0.4">
      <c r="B77" s="13" t="s">
        <v>118</v>
      </c>
      <c r="C77" s="93" t="s">
        <v>119</v>
      </c>
      <c r="D77" s="145"/>
      <c r="E77" s="56" t="s">
        <v>32</v>
      </c>
      <c r="F77" s="36">
        <f>G77+H77+I77</f>
        <v>0</v>
      </c>
      <c r="G77" s="36">
        <v>0</v>
      </c>
      <c r="H77" s="36">
        <v>0</v>
      </c>
      <c r="I77" s="36">
        <v>0</v>
      </c>
      <c r="J77" s="56"/>
      <c r="K77" s="56"/>
      <c r="L77" s="57"/>
      <c r="M77" s="143"/>
      <c r="N77" s="21"/>
      <c r="O77" s="25"/>
      <c r="P77" s="25"/>
      <c r="Q77" s="21"/>
      <c r="R77" s="143"/>
      <c r="S77" s="21"/>
      <c r="T77" s="25"/>
    </row>
    <row r="78" spans="1:20" ht="18.5" thickBot="1" x14ac:dyDescent="0.45">
      <c r="B78" s="139" t="s">
        <v>121</v>
      </c>
      <c r="C78" s="140"/>
      <c r="D78" s="80"/>
      <c r="E78" s="56"/>
      <c r="F78" s="36">
        <f t="shared" ref="F78" si="7">G78+H78+I78</f>
        <v>0</v>
      </c>
      <c r="G78" s="36">
        <f>SUM(G76:G77)</f>
        <v>0</v>
      </c>
      <c r="H78" s="36">
        <f t="shared" ref="H78:I78" si="8">SUM(H76:H77)</f>
        <v>0</v>
      </c>
      <c r="I78" s="36">
        <f t="shared" si="8"/>
        <v>0</v>
      </c>
      <c r="J78" s="56"/>
      <c r="K78" s="58"/>
      <c r="L78" s="57"/>
      <c r="M78" s="143"/>
      <c r="N78" s="21"/>
      <c r="O78" s="25"/>
      <c r="P78" s="26"/>
      <c r="Q78" s="21"/>
      <c r="R78" s="143"/>
      <c r="S78" s="21"/>
      <c r="T78" s="25"/>
    </row>
    <row r="79" spans="1:20" ht="36.5" thickBot="1" x14ac:dyDescent="0.45">
      <c r="B79" s="141" t="s">
        <v>112</v>
      </c>
      <c r="C79" s="142"/>
      <c r="D79" s="12"/>
      <c r="E79" s="94" t="s">
        <v>122</v>
      </c>
      <c r="F79" s="38">
        <f>F74+F78</f>
        <v>2874.8999999999996</v>
      </c>
      <c r="G79" s="38">
        <f>G74+G78</f>
        <v>958.3</v>
      </c>
      <c r="H79" s="38">
        <f t="shared" ref="H79:I79" si="9">H74+H78</f>
        <v>958.3</v>
      </c>
      <c r="I79" s="65">
        <f t="shared" si="9"/>
        <v>958.3</v>
      </c>
      <c r="J79" s="66"/>
      <c r="K79" s="67"/>
      <c r="L79" s="68"/>
      <c r="M79" s="21"/>
      <c r="N79" s="21"/>
      <c r="O79" s="22"/>
      <c r="P79" s="23"/>
      <c r="Q79" s="21"/>
      <c r="R79" s="21"/>
      <c r="S79" s="21"/>
      <c r="T79" s="22"/>
    </row>
    <row r="80" spans="1:20" x14ac:dyDescent="0.4">
      <c r="B80" s="132" t="s">
        <v>139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4"/>
    </row>
    <row r="81" spans="1:12" x14ac:dyDescent="0.4">
      <c r="B81" s="102" t="s">
        <v>141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5"/>
    </row>
    <row r="82" spans="1:12" ht="105.75" customHeight="1" x14ac:dyDescent="0.4">
      <c r="B82" s="7" t="s">
        <v>131</v>
      </c>
      <c r="C82" s="82" t="s">
        <v>78</v>
      </c>
      <c r="D82" s="17" t="s">
        <v>77</v>
      </c>
      <c r="E82" s="17" t="s">
        <v>77</v>
      </c>
      <c r="F82" s="72"/>
      <c r="G82" s="72"/>
      <c r="H82" s="72"/>
      <c r="I82" s="72"/>
      <c r="J82" s="4">
        <v>86</v>
      </c>
      <c r="K82" s="4">
        <v>86</v>
      </c>
      <c r="L82" s="46">
        <v>86</v>
      </c>
    </row>
    <row r="83" spans="1:12" ht="18.5" x14ac:dyDescent="0.4">
      <c r="B83" s="7" t="s">
        <v>132</v>
      </c>
      <c r="C83" s="82" t="s">
        <v>79</v>
      </c>
      <c r="D83" s="17" t="s">
        <v>77</v>
      </c>
      <c r="E83" s="17" t="s">
        <v>77</v>
      </c>
      <c r="F83" s="72"/>
      <c r="G83" s="72"/>
      <c r="H83" s="72"/>
      <c r="I83" s="72"/>
      <c r="J83" s="4">
        <v>83</v>
      </c>
      <c r="K83" s="4">
        <v>83</v>
      </c>
      <c r="L83" s="46">
        <v>83</v>
      </c>
    </row>
    <row r="84" spans="1:12" ht="126.75" customHeight="1" x14ac:dyDescent="0.4">
      <c r="B84" s="7" t="s">
        <v>133</v>
      </c>
      <c r="C84" s="82" t="s">
        <v>80</v>
      </c>
      <c r="D84" s="17" t="s">
        <v>77</v>
      </c>
      <c r="E84" s="17" t="s">
        <v>77</v>
      </c>
      <c r="F84" s="72"/>
      <c r="G84" s="72"/>
      <c r="H84" s="72"/>
      <c r="I84" s="72"/>
      <c r="J84" s="4">
        <v>100</v>
      </c>
      <c r="K84" s="4">
        <v>100</v>
      </c>
      <c r="L84" s="46">
        <v>100</v>
      </c>
    </row>
    <row r="85" spans="1:12" ht="74.25" customHeight="1" thickBot="1" x14ac:dyDescent="0.45">
      <c r="A85" s="1" t="s">
        <v>123</v>
      </c>
      <c r="B85" s="5" t="s">
        <v>134</v>
      </c>
      <c r="C85" s="81" t="s">
        <v>94</v>
      </c>
      <c r="D85" s="18" t="s">
        <v>59</v>
      </c>
      <c r="E85" s="80" t="s">
        <v>32</v>
      </c>
      <c r="F85" s="36">
        <f>G85+H85+I85</f>
        <v>9532.5999999999985</v>
      </c>
      <c r="G85" s="36">
        <v>3043.1</v>
      </c>
      <c r="H85" s="36">
        <v>3188.8</v>
      </c>
      <c r="I85" s="36">
        <v>3300.7</v>
      </c>
      <c r="J85" s="54"/>
      <c r="K85" s="54"/>
      <c r="L85" s="55"/>
    </row>
    <row r="86" spans="1:12" ht="18.5" thickBot="1" x14ac:dyDescent="0.45">
      <c r="B86" s="120" t="s">
        <v>60</v>
      </c>
      <c r="C86" s="121"/>
      <c r="D86" s="19"/>
      <c r="E86" s="35" t="s">
        <v>32</v>
      </c>
      <c r="F86" s="38">
        <f>G86+H86+I86</f>
        <v>9532.5999999999985</v>
      </c>
      <c r="G86" s="42">
        <f>G85</f>
        <v>3043.1</v>
      </c>
      <c r="H86" s="42">
        <f>H85</f>
        <v>3188.8</v>
      </c>
      <c r="I86" s="69">
        <f t="shared" ref="I86" si="10">I85</f>
        <v>3300.7</v>
      </c>
      <c r="J86" s="8"/>
      <c r="K86" s="8"/>
      <c r="L86" s="53"/>
    </row>
    <row r="87" spans="1:12" ht="18.5" thickBot="1" x14ac:dyDescent="0.45">
      <c r="B87" s="130" t="s">
        <v>107</v>
      </c>
      <c r="C87" s="131"/>
      <c r="D87" s="20"/>
      <c r="E87" s="41"/>
      <c r="F87" s="65">
        <f>G87+H87+I87</f>
        <v>886378.2</v>
      </c>
      <c r="G87" s="38">
        <f>G86+G79+G66+G60+G41+G31</f>
        <v>296464.60000000009</v>
      </c>
      <c r="H87" s="38">
        <f>H31+H41+H60+H66+H79+H86</f>
        <v>290812.19999999995</v>
      </c>
      <c r="I87" s="65">
        <f>I31+I41+I60+I66+I79+I86</f>
        <v>299101.39999999997</v>
      </c>
      <c r="J87" s="8"/>
      <c r="K87" s="20"/>
      <c r="L87" s="59"/>
    </row>
    <row r="88" spans="1:12" x14ac:dyDescent="0.4">
      <c r="F88" s="43"/>
      <c r="G88" s="43"/>
      <c r="H88" s="43"/>
      <c r="I88" s="43"/>
    </row>
    <row r="89" spans="1:12" x14ac:dyDescent="0.4">
      <c r="F89" s="43"/>
      <c r="G89" s="43"/>
      <c r="H89" s="43"/>
      <c r="I89" s="43"/>
    </row>
    <row r="90" spans="1:12" x14ac:dyDescent="0.4">
      <c r="F90" s="43"/>
      <c r="G90" s="43"/>
      <c r="H90" s="43"/>
      <c r="I90" s="43"/>
    </row>
    <row r="91" spans="1:12" x14ac:dyDescent="0.4">
      <c r="D91" s="1" t="s">
        <v>85</v>
      </c>
      <c r="F91" s="34">
        <f>SUM(G91:I91)</f>
        <v>303197.10000000003</v>
      </c>
      <c r="G91" s="34">
        <f>G39+G53+G65+G72+G85+G77</f>
        <v>106064.6</v>
      </c>
      <c r="H91" s="34">
        <f>H39+H53+H65+H72+H85+H77</f>
        <v>98510.3</v>
      </c>
      <c r="I91" s="34">
        <f>I39+I53+I65+I72+I85+I77</f>
        <v>98622.2</v>
      </c>
    </row>
    <row r="92" spans="1:12" x14ac:dyDescent="0.4">
      <c r="F92" s="34"/>
      <c r="G92" s="34"/>
      <c r="H92" s="34"/>
      <c r="I92" s="34"/>
    </row>
    <row r="93" spans="1:12" x14ac:dyDescent="0.4">
      <c r="D93" s="1" t="s">
        <v>86</v>
      </c>
      <c r="F93" s="34">
        <f>SUM(G93:I93)</f>
        <v>583181.1</v>
      </c>
      <c r="G93" s="34">
        <f>G17+G18+G19+G20+G24+G25+G29+G40+G54+G58+G76+G73</f>
        <v>190400</v>
      </c>
      <c r="H93" s="34">
        <f>H17+H18+H19+H20+H24+H25+H29+H40+H54+H58+H76+H73</f>
        <v>192301.9</v>
      </c>
      <c r="I93" s="34">
        <f>I17+I18+I19+I20+I24+I25+I29+I40+I54+I58+I76+I73</f>
        <v>200479.19999999998</v>
      </c>
    </row>
    <row r="94" spans="1:12" x14ac:dyDescent="0.4">
      <c r="F94" s="10"/>
      <c r="G94" s="10"/>
      <c r="H94" s="10"/>
      <c r="I94" s="10"/>
    </row>
    <row r="97" spans="7:8" x14ac:dyDescent="0.4">
      <c r="G97" s="87"/>
    </row>
    <row r="108" spans="7:8" x14ac:dyDescent="0.4">
      <c r="G108" s="87"/>
      <c r="H108" s="87"/>
    </row>
  </sheetData>
  <mergeCells count="52">
    <mergeCell ref="D53:D54"/>
    <mergeCell ref="I2:L2"/>
    <mergeCell ref="B86:C86"/>
    <mergeCell ref="B66:C66"/>
    <mergeCell ref="B67:L67"/>
    <mergeCell ref="B68:L68"/>
    <mergeCell ref="B69:L69"/>
    <mergeCell ref="B44:L45"/>
    <mergeCell ref="B21:C21"/>
    <mergeCell ref="B22:L22"/>
    <mergeCell ref="B26:C26"/>
    <mergeCell ref="B27:L27"/>
    <mergeCell ref="B30:C30"/>
    <mergeCell ref="B32:L32"/>
    <mergeCell ref="B41:C41"/>
    <mergeCell ref="E58:E59"/>
    <mergeCell ref="B60:C60"/>
    <mergeCell ref="B55:C55"/>
    <mergeCell ref="B56:L56"/>
    <mergeCell ref="B59:C59"/>
    <mergeCell ref="D58:D59"/>
    <mergeCell ref="M77:M78"/>
    <mergeCell ref="R77:R78"/>
    <mergeCell ref="D76:D77"/>
    <mergeCell ref="B61:L61"/>
    <mergeCell ref="B62:L62"/>
    <mergeCell ref="B87:C87"/>
    <mergeCell ref="B74:C74"/>
    <mergeCell ref="B80:L80"/>
    <mergeCell ref="B81:L81"/>
    <mergeCell ref="B63:L63"/>
    <mergeCell ref="B75:L75"/>
    <mergeCell ref="B78:C78"/>
    <mergeCell ref="B79:C79"/>
    <mergeCell ref="D72:D73"/>
    <mergeCell ref="B33:L33"/>
    <mergeCell ref="B31:C31"/>
    <mergeCell ref="B34:L34"/>
    <mergeCell ref="B43:L43"/>
    <mergeCell ref="D39:D40"/>
    <mergeCell ref="B42:L42"/>
    <mergeCell ref="I3:K3"/>
    <mergeCell ref="C6:L6"/>
    <mergeCell ref="B11:L11"/>
    <mergeCell ref="B12:L12"/>
    <mergeCell ref="B8:B9"/>
    <mergeCell ref="C8:C9"/>
    <mergeCell ref="D8:D9"/>
    <mergeCell ref="E8:E9"/>
    <mergeCell ref="F8:I8"/>
    <mergeCell ref="J8:L8"/>
    <mergeCell ref="I5:L5"/>
  </mergeCells>
  <printOptions horizontalCentered="1"/>
  <pageMargins left="0.25" right="0.25" top="0.46" bottom="0.23" header="0.3" footer="0.17"/>
  <pageSetup paperSize="8" scale="84" fitToHeight="0" orientation="landscape" r:id="rId1"/>
  <rowBreaks count="4" manualBreakCount="4">
    <brk id="18" min="1" max="11" man="1"/>
    <brk id="36" min="1" max="11" man="1"/>
    <brk id="52" min="1" max="11" man="1"/>
    <brk id="72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2019-06-04T07:57:31Z</dcterms:modified>
</cp:coreProperties>
</file>